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320" windowHeight="7650" tabRatio="675" activeTab="1"/>
  </bookViews>
  <sheets>
    <sheet name="титул (2)" sheetId="1" r:id="rId1"/>
    <sheet name="план 2016-2017" sheetId="2" r:id="rId2"/>
  </sheets>
  <definedNames>
    <definedName name="_xlnm.Print_Titles" localSheetId="1">'план 2016-2017'!$7:$7</definedName>
    <definedName name="_xlnm.Print_Area" localSheetId="1">'план 2016-2017'!$A$1:$AB$167</definedName>
  </definedNames>
  <calcPr fullCalcOnLoad="1"/>
</workbook>
</file>

<file path=xl/sharedStrings.xml><?xml version="1.0" encoding="utf-8"?>
<sst xmlns="http://schemas.openxmlformats.org/spreadsheetml/2006/main" count="485" uniqueCount="290">
  <si>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</si>
  <si>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</si>
  <si>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</si>
  <si>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</si>
  <si>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</si>
  <si>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</si>
  <si>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</si>
  <si>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</si>
  <si>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</si>
  <si>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</si>
  <si>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</si>
  <si>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</si>
  <si>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</si>
  <si>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</si>
  <si>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</si>
  <si>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</si>
  <si>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ЗАТВЕРДЖУЮ</t>
  </si>
  <si>
    <t>Донбаська державна машинобудівна академія</t>
  </si>
  <si>
    <t>С</t>
  </si>
  <si>
    <t>К</t>
  </si>
  <si>
    <t>Дипломне проектування</t>
  </si>
  <si>
    <t>Всього</t>
  </si>
  <si>
    <t>№ п/п</t>
  </si>
  <si>
    <t>Години</t>
  </si>
  <si>
    <t>Загальний обсяг</t>
  </si>
  <si>
    <t>Аудиторні</t>
  </si>
  <si>
    <t>самостійні</t>
  </si>
  <si>
    <t>екзаменів</t>
  </si>
  <si>
    <t>заліків</t>
  </si>
  <si>
    <t>3 курс</t>
  </si>
  <si>
    <t>4 курс</t>
  </si>
  <si>
    <t>5 курс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</si>
  <si>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</si>
  <si>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</si>
  <si>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</si>
  <si>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Разом:</t>
  </si>
  <si>
    <t>Економіка підприємства</t>
  </si>
  <si>
    <t>Менеджмент</t>
  </si>
  <si>
    <t>Ректор __________________</t>
  </si>
  <si>
    <t>Політична економія</t>
  </si>
  <si>
    <t>Мікроекономіка</t>
  </si>
  <si>
    <t>Макроекономіка</t>
  </si>
  <si>
    <t>Статистика</t>
  </si>
  <si>
    <t>Маркетинг</t>
  </si>
  <si>
    <t>Економіка праці й соціально-трудові відносини</t>
  </si>
  <si>
    <t>Податкова система</t>
  </si>
  <si>
    <t>Гроші і кредит</t>
  </si>
  <si>
    <t>Фінанси підприємств</t>
  </si>
  <si>
    <t>Бухгалтерський облік</t>
  </si>
  <si>
    <t>Економічний аналіз</t>
  </si>
  <si>
    <t>Страхування</t>
  </si>
  <si>
    <t>Інвестування</t>
  </si>
  <si>
    <t>Контрольні роботи</t>
  </si>
  <si>
    <t>Н</t>
  </si>
  <si>
    <t>Курсові роботи</t>
  </si>
  <si>
    <t>Страхові послуги</t>
  </si>
  <si>
    <t>Фінансовий аналіз</t>
  </si>
  <si>
    <t>Бюджетна система</t>
  </si>
  <si>
    <t>Фінансовий ринок</t>
  </si>
  <si>
    <t>Соціальне страхування</t>
  </si>
  <si>
    <t>Місцеві фінанси</t>
  </si>
  <si>
    <t>Кредити ECTS</t>
  </si>
  <si>
    <t>Справка</t>
  </si>
  <si>
    <t>практичні</t>
  </si>
  <si>
    <t>Історія економіки та економічної думки</t>
  </si>
  <si>
    <t>Економіка підприємства (курсова робота)</t>
  </si>
  <si>
    <t>Фінанси</t>
  </si>
  <si>
    <t>Фінанси (курсова робота)</t>
  </si>
  <si>
    <t>Бухгалтерський облік (курсова робота)</t>
  </si>
  <si>
    <t>Регіональна економіка</t>
  </si>
  <si>
    <t>Фінансовий аналіз (курсова робота)</t>
  </si>
  <si>
    <t>Фінансова діяльність суб'єктів підприємництва</t>
  </si>
  <si>
    <t>Триместр</t>
  </si>
  <si>
    <t>на базі ВНЗ 1 рівня</t>
  </si>
  <si>
    <t>на базі академії</t>
  </si>
  <si>
    <t>Міжнародна економіка</t>
  </si>
  <si>
    <t>Триместровий контроль</t>
  </si>
  <si>
    <t>Бюджетна система ІІ</t>
  </si>
  <si>
    <t xml:space="preserve"> ЦИКЛИ ДИСЦИПЛІН ПІДГОТОВКИ БАКАЛАВРА</t>
  </si>
  <si>
    <t>Банківська система</t>
  </si>
  <si>
    <t>Банківська система (курсова робота)</t>
  </si>
  <si>
    <t>Фінанси підприємств (курсова робота)</t>
  </si>
  <si>
    <t>Фінансові ризики</t>
  </si>
  <si>
    <t>Банківська система ІІ</t>
  </si>
  <si>
    <t>Соціологія</t>
  </si>
  <si>
    <t>Разом: на базі ВНЗ 1 рівня</t>
  </si>
  <si>
    <t>Разом: на базі академії</t>
  </si>
  <si>
    <t>11</t>
  </si>
  <si>
    <t>17</t>
  </si>
  <si>
    <t>19</t>
  </si>
  <si>
    <t>23</t>
  </si>
  <si>
    <t>Захист  дипломної  роботи</t>
  </si>
  <si>
    <t>Інформаційні системи і технології у фінансах</t>
  </si>
  <si>
    <t>Казначейська справа</t>
  </si>
  <si>
    <t>С/Н</t>
  </si>
  <si>
    <t>5.03050901 "Бухгалтерський облік"</t>
  </si>
  <si>
    <t>11+20+9</t>
  </si>
  <si>
    <t>12+20+8</t>
  </si>
  <si>
    <t>5.03050702"Комерційна діяльність"</t>
  </si>
  <si>
    <t>-</t>
  </si>
  <si>
    <t>/С</t>
  </si>
  <si>
    <t>Економіко-математичні методи та моделі (економетрика)</t>
  </si>
  <si>
    <t>Разом п.3.1.1:</t>
  </si>
  <si>
    <t>ЗД</t>
  </si>
  <si>
    <t>Міністерство освіти і науки України</t>
  </si>
  <si>
    <t>ІНТЕГРОВАНИЙ НАВЧАЛЬНИЙ ПЛАН</t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</si>
  <si>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</si>
  <si>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t>5.03050401 "Економіка підприємства"</t>
  </si>
  <si>
    <t>5.03051001 "Товарознавство та комерційна діяльність"</t>
  </si>
  <si>
    <t>Виконання дипломн. проекту</t>
  </si>
  <si>
    <t>Держ. атест.</t>
  </si>
  <si>
    <t>Усього</t>
  </si>
  <si>
    <t>Назва навчальної дисципліни</t>
  </si>
  <si>
    <t xml:space="preserve">на базі академії </t>
  </si>
  <si>
    <t>Іноземна мова (за професійним спрямуванням) на базі ВНЗ 1 рівня</t>
  </si>
  <si>
    <t>ісп.</t>
  </si>
  <si>
    <t>Історія України на базі ВНЗ 1 рівня</t>
  </si>
  <si>
    <t>зал.</t>
  </si>
  <si>
    <t>Українська мова (за професійним спрямуванням) на базі ВНЗ 1 рівня</t>
  </si>
  <si>
    <t>Філософія</t>
  </si>
  <si>
    <t>Разом: у т.ч. на базі ВНЗ 1 рівня</t>
  </si>
  <si>
    <t>Разом по Ц П-Н З.-ЕК. П.: на базі академії</t>
  </si>
  <si>
    <t>Безпека життєдіяльності на базі ВНЗ 1 рівня</t>
  </si>
  <si>
    <t>8</t>
  </si>
  <si>
    <r>
      <t>______________(</t>
    </r>
    <r>
      <rPr>
        <u val="single"/>
        <sz val="14"/>
        <rFont val="Times New Roman"/>
        <family val="1"/>
      </rPr>
      <t>Ковальов В.Д.)</t>
    </r>
  </si>
  <si>
    <t xml:space="preserve">Строк навчання - 3 роки </t>
  </si>
  <si>
    <t>5.03050801 "Фінанси і кредит"</t>
  </si>
  <si>
    <t>Курсові проекти</t>
  </si>
  <si>
    <t>7</t>
  </si>
  <si>
    <t>9</t>
  </si>
  <si>
    <t>12</t>
  </si>
  <si>
    <t>13</t>
  </si>
  <si>
    <t>1 курс</t>
  </si>
  <si>
    <t>2 курс</t>
  </si>
  <si>
    <t>14</t>
  </si>
  <si>
    <t>15</t>
  </si>
  <si>
    <t>16</t>
  </si>
  <si>
    <t>18</t>
  </si>
  <si>
    <t>семестри (триместри)</t>
  </si>
  <si>
    <t>21</t>
  </si>
  <si>
    <t>22</t>
  </si>
  <si>
    <t>10</t>
  </si>
  <si>
    <t>24</t>
  </si>
  <si>
    <t>25</t>
  </si>
  <si>
    <t>26</t>
  </si>
  <si>
    <t>27</t>
  </si>
  <si>
    <t>28</t>
  </si>
  <si>
    <t>1.1.1</t>
  </si>
  <si>
    <t>1.1.2</t>
  </si>
  <si>
    <t>1.1.3</t>
  </si>
  <si>
    <t>1.1.4</t>
  </si>
  <si>
    <t>1.1.5</t>
  </si>
  <si>
    <t>1.2.1</t>
  </si>
  <si>
    <t>1.2.2</t>
  </si>
  <si>
    <t>1.2.3</t>
  </si>
  <si>
    <t>1.2.4</t>
  </si>
  <si>
    <t xml:space="preserve"> Розподіл годин по курсах і семестрах (триместрах) </t>
  </si>
  <si>
    <t xml:space="preserve"> всього аудиторних годин </t>
  </si>
  <si>
    <t xml:space="preserve"> лекції  </t>
  </si>
  <si>
    <t>лабораторні</t>
  </si>
  <si>
    <t>1 ОБОВ'ЯЗКОВІ НАВЧАЛЬНІ  ДИСЦИПЛІНИ</t>
  </si>
  <si>
    <t>1.1. Гуманітарні та соціально-економічні дисципліни</t>
  </si>
  <si>
    <t>1.2.5</t>
  </si>
  <si>
    <t>1.2.5.1</t>
  </si>
  <si>
    <t>1.2.5.2</t>
  </si>
  <si>
    <t>1.2.6</t>
  </si>
  <si>
    <t>1.2.7</t>
  </si>
  <si>
    <t>1.2.7.1</t>
  </si>
  <si>
    <t>1.3 Дисципліни професійної підготовки</t>
  </si>
  <si>
    <t>1.3.1</t>
  </si>
  <si>
    <t>1.3.2</t>
  </si>
  <si>
    <t>1.3.1.1</t>
  </si>
  <si>
    <t>1.1.5.1</t>
  </si>
  <si>
    <t>1.3.1.2</t>
  </si>
  <si>
    <t>1.3.2.1</t>
  </si>
  <si>
    <t>1.3.2.2</t>
  </si>
  <si>
    <t>1.3.3</t>
  </si>
  <si>
    <t>1.3.3.1</t>
  </si>
  <si>
    <t>1.3.4</t>
  </si>
  <si>
    <t>1.3.4.1</t>
  </si>
  <si>
    <t>1.3.5</t>
  </si>
  <si>
    <t>1.3.5.1</t>
  </si>
  <si>
    <t>1.3.5.2</t>
  </si>
  <si>
    <t>1.3.6</t>
  </si>
  <si>
    <t>1.3.6.1</t>
  </si>
  <si>
    <t>1.3.7</t>
  </si>
  <si>
    <t>1.3.7.1</t>
  </si>
  <si>
    <t>1.3.8</t>
  </si>
  <si>
    <t>1.3.9</t>
  </si>
  <si>
    <t>1.3.9.1</t>
  </si>
  <si>
    <t>1.3.10</t>
  </si>
  <si>
    <t>1.3.10.1</t>
  </si>
  <si>
    <t>1.3.11</t>
  </si>
  <si>
    <t xml:space="preserve">Основи охорони  праці та безпека життєдіяльності </t>
  </si>
  <si>
    <t>1.3.11.1</t>
  </si>
  <si>
    <t>1.3.12</t>
  </si>
  <si>
    <t>1.3.12.1</t>
  </si>
  <si>
    <t>1.3.13</t>
  </si>
  <si>
    <t>1.3.13.1</t>
  </si>
  <si>
    <t>1.3.14</t>
  </si>
  <si>
    <t>1.3.14.1</t>
  </si>
  <si>
    <t>1.3.15</t>
  </si>
  <si>
    <t>1.3.15.1</t>
  </si>
  <si>
    <t>1.3.16</t>
  </si>
  <si>
    <t>1.3.16.1</t>
  </si>
  <si>
    <t>1.3.17</t>
  </si>
  <si>
    <t>1.3.17.1</t>
  </si>
  <si>
    <t>1.3.17.2</t>
  </si>
  <si>
    <t>1.3.18</t>
  </si>
  <si>
    <t>1.3.18.1</t>
  </si>
  <si>
    <t>1.3.18.2</t>
  </si>
  <si>
    <t>1.3.19</t>
  </si>
  <si>
    <t>1.3.19.1</t>
  </si>
  <si>
    <t>2.3  Дисципліни професійної підготовки</t>
  </si>
  <si>
    <t>2.3.1</t>
  </si>
  <si>
    <t>2.3.2</t>
  </si>
  <si>
    <t>2.3.2.1</t>
  </si>
  <si>
    <t>2.3.3</t>
  </si>
  <si>
    <t>2.3.3.1</t>
  </si>
  <si>
    <t>2.3.4</t>
  </si>
  <si>
    <t>2.3.4.1</t>
  </si>
  <si>
    <t>2.3.5</t>
  </si>
  <si>
    <t>2.3.5.1</t>
  </si>
  <si>
    <t>2.3.8</t>
  </si>
  <si>
    <t>2.3.8.1</t>
  </si>
  <si>
    <t>2.3.9</t>
  </si>
  <si>
    <t>2.3.10</t>
  </si>
  <si>
    <t>2.3.10.1</t>
  </si>
  <si>
    <t>2.3.11</t>
  </si>
  <si>
    <t>2.3.12</t>
  </si>
  <si>
    <t>2.3.12.1</t>
  </si>
  <si>
    <t>2.3.12.2</t>
  </si>
  <si>
    <t>2.3.13</t>
  </si>
  <si>
    <t>0</t>
  </si>
  <si>
    <t>1.2.2.1</t>
  </si>
  <si>
    <t>1.1.1.1</t>
  </si>
  <si>
    <t>"___" ____________ 2016 р.</t>
  </si>
  <si>
    <t>І . ГРАФІК НАВЧАЛЬНОГО ПРОЦЕСУ</t>
  </si>
  <si>
    <t>Н/</t>
  </si>
  <si>
    <t xml:space="preserve">К  </t>
  </si>
  <si>
    <t xml:space="preserve"> </t>
  </si>
  <si>
    <t>Настовна та екзаменаційна сесія</t>
  </si>
  <si>
    <t>Захист дипломного проекту</t>
  </si>
  <si>
    <t>На основі ОПП молодшого спеціаліста за спеціальностями:</t>
  </si>
  <si>
    <r>
      <t xml:space="preserve">галузь знань: </t>
    </r>
    <r>
      <rPr>
        <b/>
        <sz val="16"/>
        <rFont val="Times New Roman"/>
        <family val="1"/>
      </rPr>
      <t>07 Управління та  адміністрування</t>
    </r>
  </si>
  <si>
    <t xml:space="preserve">Історія української культури </t>
  </si>
  <si>
    <r>
      <t xml:space="preserve">форма навчання:    </t>
    </r>
    <r>
      <rPr>
        <b/>
        <sz val="16"/>
        <rFont val="Times New Roman"/>
        <family val="1"/>
      </rPr>
      <t xml:space="preserve">заочна </t>
    </r>
  </si>
  <si>
    <t>4</t>
  </si>
  <si>
    <t xml:space="preserve">Кваліфікація: фахівець з фінансів </t>
  </si>
  <si>
    <t>4/0</t>
  </si>
  <si>
    <t>1.2.1.1</t>
  </si>
  <si>
    <t>Інформатика</t>
  </si>
  <si>
    <t>1.2.4.1</t>
  </si>
  <si>
    <t>Математика для економістів:</t>
  </si>
  <si>
    <t>на базі академії (ВМ)</t>
  </si>
  <si>
    <t>на базі академії (ТЙ і МС)</t>
  </si>
  <si>
    <t>1.2.6.1</t>
  </si>
  <si>
    <t>Разом п 1.2:</t>
  </si>
  <si>
    <t>8/2</t>
  </si>
  <si>
    <t>8/4</t>
  </si>
  <si>
    <t>4/2</t>
  </si>
  <si>
    <t>12/4</t>
  </si>
  <si>
    <t>28/10</t>
  </si>
  <si>
    <t>24/10</t>
  </si>
  <si>
    <t>на базі академії (в 16/17 н.р. не планувати)</t>
  </si>
  <si>
    <t>Фінанси, гроші і кредит (10тр. тільки в 16/17 н.р.)</t>
  </si>
  <si>
    <t>1.3.20</t>
  </si>
  <si>
    <t>1.3.20.1</t>
  </si>
  <si>
    <t>/10</t>
  </si>
  <si>
    <t>/8/4</t>
  </si>
  <si>
    <t>28/8</t>
  </si>
  <si>
    <t>36/6</t>
  </si>
  <si>
    <t>26/4</t>
  </si>
  <si>
    <t>16/2</t>
  </si>
  <si>
    <t>28/2</t>
  </si>
  <si>
    <t>32/0</t>
  </si>
  <si>
    <t>40/14</t>
  </si>
  <si>
    <t>32/8</t>
  </si>
  <si>
    <t>42/6</t>
  </si>
  <si>
    <t>32/4</t>
  </si>
  <si>
    <t>1.2 Дисципліни природничо-наукової (фундаментальної ) підготовки</t>
  </si>
  <si>
    <t>2. ДИСЦИПЛІНИ ВІЛЬНОГО ВИБОРУ</t>
  </si>
  <si>
    <t xml:space="preserve">       II. ЗВЕДЕНІ ДАНІ ПРО БЮДЖЕТ ЧАСУ, тижні                                                                               ІІІ.  ДЕРЖАВНА АТЕСТАЦІЯ</t>
  </si>
  <si>
    <t xml:space="preserve">Позначення: Т – теоретичне навчання; С – екзаменаційна сесія; К – канікули; Д– дипломне проектування; ЗД – захист дипломного проекту </t>
  </si>
  <si>
    <t>Форма державної атестації (екзамен, дипломний проект (робота))</t>
  </si>
  <si>
    <t>3.1</t>
  </si>
  <si>
    <t>3.2</t>
  </si>
  <si>
    <t>3. ДЕРЖАВНА АТЕСТАЦІЯ</t>
  </si>
  <si>
    <r>
      <t xml:space="preserve">спеціальність:  </t>
    </r>
    <r>
      <rPr>
        <b/>
        <sz val="16"/>
        <rFont val="Times New Roman"/>
        <family val="1"/>
      </rPr>
      <t>072 Фінанси, банківська справа і страхування</t>
    </r>
  </si>
  <si>
    <t>6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</si>
</sst>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&quot;&quot;_-;_-@_-"/>
    <numFmt numFmtId="181" formatCode="#,##0;\-* #,##0_-;\ &quot;&quot;_-;_-@_-"/>
    <numFmt numFmtId="182" formatCode="0.0"/>
    <numFmt numFmtId="183" formatCode="#,##0.0;\-* #,##0.0_-;\ &quot;&quot;_-;_-@_-"/>
    <numFmt numFmtId="184" formatCode="#,##0.0_ ;\-#,##0.0\ "/>
    <numFmt numFmtId="185" formatCode="#,##0_ ;\-#,##0\ "/>
    <numFmt numFmtId="186" formatCode="#,##0.00_ ;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;\-* #,##0.00_-;\ &quot;&quot;_-;_-@_-"/>
    <numFmt numFmtId="192" formatCode="#,##0.0_-;\-* #,##0.0_-;\ &quot;&quot;_-;_-@_-"/>
    <numFmt numFmtId="193" formatCode="0.0000"/>
    <numFmt numFmtId="194" formatCode="[$-FC19]d\ mmmm\ yyyy\ &quot;г.&quot;"/>
    <numFmt numFmtId="195" formatCode="#,##0_-;\-* #,##0_-;\ _-;_-@_-"/>
    <numFmt numFmtId="196" formatCode="#,##0;\-* #,##0_-;\ _-;_-@_-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u val="single"/>
      <sz val="14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4"/>
      <name val="Arial Cyr"/>
      <family val="0"/>
    </font>
    <font>
      <b/>
      <sz val="12"/>
      <name val="Times New Roman Cyr"/>
      <family val="0"/>
    </font>
    <font>
      <sz val="9"/>
      <name val="Arial Cyr"/>
      <family val="2"/>
    </font>
    <font>
      <b/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92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11" fillId="0" borderId="0" xfId="53" applyFont="1">
      <alignment/>
      <protection/>
    </xf>
    <xf numFmtId="0" fontId="20" fillId="0" borderId="0" xfId="53" applyFont="1">
      <alignment/>
      <protection/>
    </xf>
    <xf numFmtId="0" fontId="21" fillId="0" borderId="0" xfId="53" applyFont="1">
      <alignment/>
      <protection/>
    </xf>
    <xf numFmtId="0" fontId="5" fillId="0" borderId="0" xfId="54" applyFont="1">
      <alignment/>
      <protection/>
    </xf>
    <xf numFmtId="0" fontId="7" fillId="0" borderId="0" xfId="54" applyFont="1" applyBorder="1" applyAlignment="1">
      <alignment horizontal="center"/>
      <protection/>
    </xf>
    <xf numFmtId="0" fontId="3" fillId="0" borderId="0" xfId="54" applyFont="1">
      <alignment/>
      <protection/>
    </xf>
    <xf numFmtId="0" fontId="2" fillId="0" borderId="0" xfId="54" applyFont="1" applyAlignment="1">
      <alignment horizontal="center" vertical="center"/>
      <protection/>
    </xf>
    <xf numFmtId="0" fontId="5" fillId="0" borderId="10" xfId="54" applyFont="1" applyBorder="1" applyAlignment="1">
      <alignment horizontal="center" vertical="center"/>
      <protection/>
    </xf>
    <xf numFmtId="0" fontId="3" fillId="0" borderId="0" xfId="54" applyFont="1" applyBorder="1">
      <alignment/>
      <protection/>
    </xf>
    <xf numFmtId="0" fontId="3" fillId="0" borderId="0" xfId="54" applyFont="1" applyAlignment="1">
      <alignment horizontal="center"/>
      <protection/>
    </xf>
    <xf numFmtId="0" fontId="7" fillId="0" borderId="0" xfId="53" applyFont="1">
      <alignment/>
      <protection/>
    </xf>
    <xf numFmtId="0" fontId="25" fillId="0" borderId="0" xfId="53" applyFont="1">
      <alignment/>
      <protection/>
    </xf>
    <xf numFmtId="0" fontId="22" fillId="0" borderId="0" xfId="54" applyFont="1" applyBorder="1" applyAlignment="1">
      <alignment horizontal="center" vertical="center"/>
      <protection/>
    </xf>
    <xf numFmtId="0" fontId="0" fillId="0" borderId="0" xfId="54" applyBorder="1" applyAlignment="1">
      <alignment horizontal="center" vertical="center"/>
      <protection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32" borderId="12" xfId="0" applyNumberFormat="1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182" fontId="3" fillId="32" borderId="16" xfId="0" applyNumberFormat="1" applyFont="1" applyFill="1" applyBorder="1" applyAlignment="1" applyProtection="1">
      <alignment horizontal="center" vertical="center"/>
      <protection/>
    </xf>
    <xf numFmtId="1" fontId="3" fillId="32" borderId="17" xfId="0" applyNumberFormat="1" applyFont="1" applyFill="1" applyBorder="1" applyAlignment="1" applyProtection="1">
      <alignment horizontal="center" vertical="center"/>
      <protection/>
    </xf>
    <xf numFmtId="1" fontId="3" fillId="32" borderId="13" xfId="0" applyNumberFormat="1" applyFont="1" applyFill="1" applyBorder="1" applyAlignment="1" applyProtection="1">
      <alignment horizontal="center" vertical="center"/>
      <protection/>
    </xf>
    <xf numFmtId="1" fontId="3" fillId="32" borderId="14" xfId="0" applyNumberFormat="1" applyFont="1" applyFill="1" applyBorder="1" applyAlignment="1">
      <alignment horizontal="center"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1" fontId="3" fillId="32" borderId="13" xfId="0" applyNumberFormat="1" applyFont="1" applyFill="1" applyBorder="1" applyAlignment="1">
      <alignment horizontal="center" vertical="center" wrapText="1"/>
    </xf>
    <xf numFmtId="1" fontId="3" fillId="32" borderId="15" xfId="0" applyNumberFormat="1" applyFont="1" applyFill="1" applyBorder="1" applyAlignment="1">
      <alignment horizontal="center" vertical="center" wrapText="1"/>
    </xf>
    <xf numFmtId="49" fontId="3" fillId="32" borderId="16" xfId="0" applyNumberFormat="1" applyFont="1" applyFill="1" applyBorder="1" applyAlignment="1">
      <alignment horizontal="center" vertical="center" wrapText="1"/>
    </xf>
    <xf numFmtId="49" fontId="3" fillId="32" borderId="18" xfId="0" applyNumberFormat="1" applyFont="1" applyFill="1" applyBorder="1" applyAlignment="1">
      <alignment horizontal="center" vertical="center" wrapText="1"/>
    </xf>
    <xf numFmtId="49" fontId="3" fillId="32" borderId="19" xfId="0" applyNumberFormat="1" applyFont="1" applyFill="1" applyBorder="1" applyAlignment="1">
      <alignment horizontal="center" vertical="center" wrapText="1"/>
    </xf>
    <xf numFmtId="180" fontId="3" fillId="32" borderId="0" xfId="0" applyNumberFormat="1" applyFont="1" applyFill="1" applyBorder="1" applyAlignment="1" applyProtection="1">
      <alignment horizontal="center" vertical="center" wrapText="1"/>
      <protection/>
    </xf>
    <xf numFmtId="180" fontId="2" fillId="32" borderId="0" xfId="0" applyNumberFormat="1" applyFont="1" applyFill="1" applyBorder="1" applyAlignment="1" applyProtection="1">
      <alignment vertical="center"/>
      <protection/>
    </xf>
    <xf numFmtId="180" fontId="3" fillId="32" borderId="0" xfId="0" applyNumberFormat="1" applyFont="1" applyFill="1" applyBorder="1" applyAlignment="1" applyProtection="1">
      <alignment vertical="center"/>
      <protection/>
    </xf>
    <xf numFmtId="181" fontId="3" fillId="32" borderId="20" xfId="0" applyNumberFormat="1" applyFont="1" applyFill="1" applyBorder="1" applyAlignment="1" applyProtection="1">
      <alignment horizontal="center" vertical="center"/>
      <protection/>
    </xf>
    <xf numFmtId="181" fontId="3" fillId="32" borderId="21" xfId="0" applyNumberFormat="1" applyFont="1" applyFill="1" applyBorder="1" applyAlignment="1" applyProtection="1">
      <alignment horizontal="center" vertical="center"/>
      <protection/>
    </xf>
    <xf numFmtId="49" fontId="3" fillId="32" borderId="20" xfId="0" applyNumberFormat="1" applyFont="1" applyFill="1" applyBorder="1" applyAlignment="1" applyProtection="1">
      <alignment horizontal="center" vertical="center"/>
      <protection/>
    </xf>
    <xf numFmtId="49" fontId="3" fillId="32" borderId="21" xfId="0" applyNumberFormat="1" applyFont="1" applyFill="1" applyBorder="1" applyAlignment="1" applyProtection="1">
      <alignment horizontal="center" vertical="center"/>
      <protection/>
    </xf>
    <xf numFmtId="49" fontId="3" fillId="32" borderId="22" xfId="0" applyNumberFormat="1" applyFont="1" applyFill="1" applyBorder="1" applyAlignment="1" applyProtection="1">
      <alignment horizontal="center" vertical="center"/>
      <protection/>
    </xf>
    <xf numFmtId="49" fontId="3" fillId="32" borderId="23" xfId="0" applyNumberFormat="1" applyFont="1" applyFill="1" applyBorder="1" applyAlignment="1" applyProtection="1">
      <alignment horizontal="center" vertical="center"/>
      <protection/>
    </xf>
    <xf numFmtId="49" fontId="5" fillId="32" borderId="24" xfId="0" applyNumberFormat="1" applyFont="1" applyFill="1" applyBorder="1" applyAlignment="1" applyProtection="1">
      <alignment horizontal="center" vertical="center" wrapText="1"/>
      <protection/>
    </xf>
    <xf numFmtId="1" fontId="3" fillId="32" borderId="24" xfId="0" applyNumberFormat="1" applyFont="1" applyFill="1" applyBorder="1" applyAlignment="1" applyProtection="1">
      <alignment horizontal="center" vertical="center"/>
      <protection/>
    </xf>
    <xf numFmtId="1" fontId="3" fillId="32" borderId="24" xfId="0" applyNumberFormat="1" applyFont="1" applyFill="1" applyBorder="1" applyAlignment="1" applyProtection="1">
      <alignment horizontal="center" vertical="center" wrapText="1"/>
      <protection/>
    </xf>
    <xf numFmtId="0" fontId="3" fillId="32" borderId="24" xfId="0" applyNumberFormat="1" applyFont="1" applyFill="1" applyBorder="1" applyAlignment="1" applyProtection="1">
      <alignment horizontal="center" vertical="center"/>
      <protection/>
    </xf>
    <xf numFmtId="49" fontId="3" fillId="32" borderId="24" xfId="0" applyNumberFormat="1" applyFont="1" applyFill="1" applyBorder="1" applyAlignment="1" applyProtection="1">
      <alignment horizontal="center" vertical="center" wrapText="1"/>
      <protection/>
    </xf>
    <xf numFmtId="49" fontId="3" fillId="32" borderId="25" xfId="0" applyNumberFormat="1" applyFont="1" applyFill="1" applyBorder="1" applyAlignment="1" applyProtection="1">
      <alignment horizontal="center" vertical="center" wrapText="1"/>
      <protection/>
    </xf>
    <xf numFmtId="49" fontId="3" fillId="32" borderId="25" xfId="0" applyNumberFormat="1" applyFont="1" applyFill="1" applyBorder="1" applyAlignment="1" applyProtection="1">
      <alignment vertical="center"/>
      <protection/>
    </xf>
    <xf numFmtId="49" fontId="3" fillId="32" borderId="25" xfId="0" applyNumberFormat="1" applyFont="1" applyFill="1" applyBorder="1" applyAlignment="1" applyProtection="1">
      <alignment vertical="center" wrapText="1"/>
      <protection/>
    </xf>
    <xf numFmtId="49" fontId="3" fillId="32" borderId="26" xfId="0" applyNumberFormat="1" applyFont="1" applyFill="1" applyBorder="1" applyAlignment="1" applyProtection="1">
      <alignment vertical="center" wrapText="1"/>
      <protection/>
    </xf>
    <xf numFmtId="49" fontId="3" fillId="32" borderId="26" xfId="0" applyNumberFormat="1" applyFont="1" applyFill="1" applyBorder="1" applyAlignment="1" applyProtection="1">
      <alignment vertical="center"/>
      <protection/>
    </xf>
    <xf numFmtId="180" fontId="3" fillId="32" borderId="0" xfId="0" applyNumberFormat="1" applyFont="1" applyFill="1" applyBorder="1" applyAlignment="1" applyProtection="1">
      <alignment horizontal="center" vertical="center"/>
      <protection/>
    </xf>
    <xf numFmtId="49" fontId="3" fillId="32" borderId="27" xfId="0" applyNumberFormat="1" applyFont="1" applyFill="1" applyBorder="1" applyAlignment="1">
      <alignment horizontal="center" vertical="center" wrapText="1"/>
    </xf>
    <xf numFmtId="49" fontId="3" fillId="32" borderId="28" xfId="0" applyNumberFormat="1" applyFont="1" applyFill="1" applyBorder="1" applyAlignment="1">
      <alignment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182" fontId="3" fillId="32" borderId="30" xfId="0" applyNumberFormat="1" applyFont="1" applyFill="1" applyBorder="1" applyAlignment="1" applyProtection="1">
      <alignment horizontal="center" vertical="center"/>
      <protection/>
    </xf>
    <xf numFmtId="1" fontId="3" fillId="32" borderId="28" xfId="0" applyNumberFormat="1" applyFont="1" applyFill="1" applyBorder="1" applyAlignment="1">
      <alignment horizontal="center" vertical="center" wrapText="1"/>
    </xf>
    <xf numFmtId="1" fontId="3" fillId="32" borderId="27" xfId="0" applyNumberFormat="1" applyFont="1" applyFill="1" applyBorder="1" applyAlignment="1">
      <alignment horizontal="center" vertical="center" wrapText="1"/>
    </xf>
    <xf numFmtId="1" fontId="3" fillId="32" borderId="17" xfId="0" applyNumberFormat="1" applyFont="1" applyFill="1" applyBorder="1" applyAlignment="1">
      <alignment horizontal="center" vertical="center" wrapText="1"/>
    </xf>
    <xf numFmtId="1" fontId="3" fillId="32" borderId="29" xfId="0" applyNumberFormat="1" applyFont="1" applyFill="1" applyBorder="1" applyAlignment="1">
      <alignment horizontal="center" vertical="center" wrapText="1"/>
    </xf>
    <xf numFmtId="49" fontId="3" fillId="32" borderId="30" xfId="0" applyNumberFormat="1" applyFont="1" applyFill="1" applyBorder="1" applyAlignment="1">
      <alignment horizontal="center" vertical="center" wrapText="1"/>
    </xf>
    <xf numFmtId="49" fontId="3" fillId="32" borderId="31" xfId="0" applyNumberFormat="1" applyFont="1" applyFill="1" applyBorder="1" applyAlignment="1">
      <alignment horizontal="center" vertical="center" wrapText="1"/>
    </xf>
    <xf numFmtId="49" fontId="3" fillId="32" borderId="32" xfId="0" applyNumberFormat="1" applyFont="1" applyFill="1" applyBorder="1" applyAlignment="1">
      <alignment horizontal="center" vertical="center" wrapText="1"/>
    </xf>
    <xf numFmtId="49" fontId="6" fillId="32" borderId="12" xfId="0" applyNumberFormat="1" applyFont="1" applyFill="1" applyBorder="1" applyAlignment="1">
      <alignment horizontal="left" vertical="center" wrapText="1"/>
    </xf>
    <xf numFmtId="49" fontId="3" fillId="32" borderId="33" xfId="0" applyNumberFormat="1" applyFont="1" applyFill="1" applyBorder="1" applyAlignment="1">
      <alignment horizontal="center" vertical="center" wrapText="1"/>
    </xf>
    <xf numFmtId="49" fontId="3" fillId="32" borderId="12" xfId="0" applyNumberFormat="1" applyFont="1" applyFill="1" applyBorder="1" applyAlignment="1">
      <alignment vertical="center" wrapText="1"/>
    </xf>
    <xf numFmtId="0" fontId="3" fillId="32" borderId="3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34" xfId="0" applyFont="1" applyFill="1" applyBorder="1" applyAlignment="1">
      <alignment horizontal="center" vertical="center" wrapText="1"/>
    </xf>
    <xf numFmtId="182" fontId="3" fillId="32" borderId="35" xfId="0" applyNumberFormat="1" applyFont="1" applyFill="1" applyBorder="1" applyAlignment="1" applyProtection="1">
      <alignment horizontal="center" vertical="center"/>
      <protection/>
    </xf>
    <xf numFmtId="1" fontId="3" fillId="32" borderId="33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1" fontId="3" fillId="32" borderId="34" xfId="0" applyNumberFormat="1" applyFont="1" applyFill="1" applyBorder="1" applyAlignment="1">
      <alignment horizontal="center" vertical="center" wrapText="1"/>
    </xf>
    <xf numFmtId="49" fontId="3" fillId="32" borderId="35" xfId="0" applyNumberFormat="1" applyFont="1" applyFill="1" applyBorder="1" applyAlignment="1">
      <alignment horizontal="center" vertical="center" wrapText="1"/>
    </xf>
    <xf numFmtId="0" fontId="17" fillId="32" borderId="33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7" fillId="32" borderId="12" xfId="0" applyFont="1" applyFill="1" applyBorder="1" applyAlignment="1">
      <alignment horizontal="center" vertical="center" wrapText="1"/>
    </xf>
    <xf numFmtId="0" fontId="17" fillId="32" borderId="34" xfId="0" applyFont="1" applyFill="1" applyBorder="1" applyAlignment="1">
      <alignment horizontal="center" vertical="center" wrapText="1"/>
    </xf>
    <xf numFmtId="183" fontId="17" fillId="32" borderId="35" xfId="0" applyNumberFormat="1" applyFont="1" applyFill="1" applyBorder="1" applyAlignment="1" applyProtection="1">
      <alignment horizontal="center" vertical="center"/>
      <protection/>
    </xf>
    <xf numFmtId="1" fontId="17" fillId="32" borderId="17" xfId="0" applyNumberFormat="1" applyFont="1" applyFill="1" applyBorder="1" applyAlignment="1" applyProtection="1">
      <alignment horizontal="center" vertical="center"/>
      <protection/>
    </xf>
    <xf numFmtId="1" fontId="17" fillId="32" borderId="14" xfId="0" applyNumberFormat="1" applyFont="1" applyFill="1" applyBorder="1" applyAlignment="1">
      <alignment horizontal="center" vertical="center" wrapText="1"/>
    </xf>
    <xf numFmtId="1" fontId="17" fillId="32" borderId="33" xfId="0" applyNumberFormat="1" applyFont="1" applyFill="1" applyBorder="1" applyAlignment="1">
      <alignment horizontal="center" vertical="center" wrapText="1"/>
    </xf>
    <xf numFmtId="1" fontId="17" fillId="32" borderId="10" xfId="0" applyNumberFormat="1" applyFont="1" applyFill="1" applyBorder="1" applyAlignment="1">
      <alignment horizontal="center" vertical="center" wrapText="1"/>
    </xf>
    <xf numFmtId="1" fontId="17" fillId="32" borderId="34" xfId="0" applyNumberFormat="1" applyFont="1" applyFill="1" applyBorder="1" applyAlignment="1">
      <alignment horizontal="center" vertical="center" wrapText="1"/>
    </xf>
    <xf numFmtId="49" fontId="17" fillId="32" borderId="33" xfId="0" applyNumberFormat="1" applyFont="1" applyFill="1" applyBorder="1" applyAlignment="1">
      <alignment horizontal="center" vertical="center" wrapText="1"/>
    </xf>
    <xf numFmtId="49" fontId="3" fillId="32" borderId="36" xfId="0" applyNumberFormat="1" applyFont="1" applyFill="1" applyBorder="1" applyAlignment="1">
      <alignment horizontal="center" vertical="center" wrapText="1"/>
    </xf>
    <xf numFmtId="49" fontId="3" fillId="32" borderId="37" xfId="0" applyNumberFormat="1" applyFont="1" applyFill="1" applyBorder="1" applyAlignment="1">
      <alignment horizontal="center" vertical="center" wrapText="1"/>
    </xf>
    <xf numFmtId="49" fontId="3" fillId="32" borderId="33" xfId="0" applyNumberFormat="1" applyFont="1" applyFill="1" applyBorder="1" applyAlignment="1" applyProtection="1">
      <alignment horizontal="center" vertical="center"/>
      <protection/>
    </xf>
    <xf numFmtId="0" fontId="17" fillId="32" borderId="10" xfId="0" applyNumberFormat="1" applyFont="1" applyFill="1" applyBorder="1" applyAlignment="1">
      <alignment horizontal="center" vertical="center" wrapText="1"/>
    </xf>
    <xf numFmtId="0" fontId="17" fillId="32" borderId="12" xfId="0" applyNumberFormat="1" applyFont="1" applyFill="1" applyBorder="1" applyAlignment="1">
      <alignment horizontal="center" vertical="center" wrapText="1"/>
    </xf>
    <xf numFmtId="49" fontId="17" fillId="32" borderId="12" xfId="0" applyNumberFormat="1" applyFont="1" applyFill="1" applyBorder="1" applyAlignment="1">
      <alignment vertical="center" wrapText="1"/>
    </xf>
    <xf numFmtId="0" fontId="16" fillId="32" borderId="33" xfId="0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center" vertical="center" wrapText="1"/>
    </xf>
    <xf numFmtId="0" fontId="24" fillId="32" borderId="12" xfId="0" applyFont="1" applyFill="1" applyBorder="1" applyAlignment="1">
      <alignment horizontal="center" vertical="center" wrapText="1"/>
    </xf>
    <xf numFmtId="0" fontId="24" fillId="32" borderId="34" xfId="0" applyFont="1" applyFill="1" applyBorder="1" applyAlignment="1">
      <alignment horizontal="center" vertical="center" wrapText="1"/>
    </xf>
    <xf numFmtId="49" fontId="24" fillId="32" borderId="38" xfId="0" applyNumberFormat="1" applyFont="1" applyFill="1" applyBorder="1" applyAlignment="1">
      <alignment horizontal="center" vertical="center" wrapText="1"/>
    </xf>
    <xf numFmtId="49" fontId="3" fillId="32" borderId="38" xfId="0" applyNumberFormat="1" applyFont="1" applyFill="1" applyBorder="1" applyAlignment="1">
      <alignment horizontal="center" vertical="center" wrapText="1"/>
    </xf>
    <xf numFmtId="49" fontId="3" fillId="32" borderId="39" xfId="0" applyNumberFormat="1" applyFont="1" applyFill="1" applyBorder="1" applyAlignment="1">
      <alignment horizontal="center" vertical="center" wrapText="1"/>
    </xf>
    <xf numFmtId="49" fontId="3" fillId="32" borderId="40" xfId="0" applyNumberFormat="1" applyFont="1" applyFill="1" applyBorder="1" applyAlignment="1">
      <alignment horizontal="center" vertical="center" wrapText="1"/>
    </xf>
    <xf numFmtId="49" fontId="3" fillId="32" borderId="41" xfId="0" applyNumberFormat="1" applyFont="1" applyFill="1" applyBorder="1" applyAlignment="1">
      <alignment horizontal="center" vertical="center" wrapText="1"/>
    </xf>
    <xf numFmtId="49" fontId="17" fillId="32" borderId="38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vertical="center" wrapText="1"/>
    </xf>
    <xf numFmtId="1" fontId="3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183" fontId="3" fillId="32" borderId="10" xfId="0" applyNumberFormat="1" applyFont="1" applyFill="1" applyBorder="1" applyAlignment="1" applyProtection="1">
      <alignment horizontal="center" vertical="center"/>
      <protection/>
    </xf>
    <xf numFmtId="1" fontId="3" fillId="32" borderId="10" xfId="0" applyNumberFormat="1" applyFont="1" applyFill="1" applyBorder="1" applyAlignment="1" applyProtection="1">
      <alignment horizontal="center" vertical="center"/>
      <protection/>
    </xf>
    <xf numFmtId="1" fontId="3" fillId="32" borderId="12" xfId="0" applyNumberFormat="1" applyFont="1" applyFill="1" applyBorder="1" applyAlignment="1">
      <alignment horizontal="center" vertical="center" wrapText="1"/>
    </xf>
    <xf numFmtId="49" fontId="3" fillId="32" borderId="42" xfId="0" applyNumberFormat="1" applyFont="1" applyFill="1" applyBorder="1" applyAlignment="1">
      <alignment horizontal="center" vertical="center" wrapText="1"/>
    </xf>
    <xf numFmtId="49" fontId="3" fillId="32" borderId="34" xfId="0" applyNumberFormat="1" applyFont="1" applyFill="1" applyBorder="1" applyAlignment="1">
      <alignment horizontal="center" vertical="center" wrapText="1"/>
    </xf>
    <xf numFmtId="180" fontId="3" fillId="32" borderId="0" xfId="0" applyNumberFormat="1" applyFont="1" applyFill="1" applyBorder="1" applyAlignment="1" applyProtection="1">
      <alignment vertical="center"/>
      <protection/>
    </xf>
    <xf numFmtId="49" fontId="3" fillId="32" borderId="13" xfId="0" applyNumberFormat="1" applyFont="1" applyFill="1" applyBorder="1" applyAlignment="1">
      <alignment horizontal="center" vertical="center" wrapText="1"/>
    </xf>
    <xf numFmtId="1" fontId="3" fillId="32" borderId="27" xfId="0" applyNumberFormat="1" applyFont="1" applyFill="1" applyBorder="1" applyAlignment="1" applyProtection="1">
      <alignment horizontal="center" vertical="center"/>
      <protection/>
    </xf>
    <xf numFmtId="1" fontId="3" fillId="32" borderId="17" xfId="0" applyNumberFormat="1" applyFont="1" applyFill="1" applyBorder="1" applyAlignment="1" applyProtection="1">
      <alignment horizontal="center" vertical="center"/>
      <protection/>
    </xf>
    <xf numFmtId="1" fontId="3" fillId="32" borderId="29" xfId="0" applyNumberFormat="1" applyFont="1" applyFill="1" applyBorder="1" applyAlignment="1" applyProtection="1">
      <alignment horizontal="center" vertical="center"/>
      <protection/>
    </xf>
    <xf numFmtId="49" fontId="3" fillId="32" borderId="43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left" vertical="center" wrapText="1"/>
    </xf>
    <xf numFmtId="1" fontId="3" fillId="32" borderId="12" xfId="0" applyNumberFormat="1" applyFont="1" applyFill="1" applyBorder="1" applyAlignment="1" applyProtection="1">
      <alignment horizontal="center" vertical="center"/>
      <protection/>
    </xf>
    <xf numFmtId="1" fontId="3" fillId="32" borderId="33" xfId="0" applyNumberFormat="1" applyFont="1" applyFill="1" applyBorder="1" applyAlignment="1" applyProtection="1">
      <alignment horizontal="center" vertical="center"/>
      <protection/>
    </xf>
    <xf numFmtId="1" fontId="3" fillId="32" borderId="34" xfId="0" applyNumberFormat="1" applyFont="1" applyFill="1" applyBorder="1" applyAlignment="1" applyProtection="1">
      <alignment horizontal="center" vertical="center"/>
      <protection/>
    </xf>
    <xf numFmtId="49" fontId="3" fillId="32" borderId="44" xfId="0" applyNumberFormat="1" applyFont="1" applyFill="1" applyBorder="1" applyAlignment="1">
      <alignment horizontal="left" vertical="center" wrapText="1"/>
    </xf>
    <xf numFmtId="183" fontId="3" fillId="32" borderId="44" xfId="0" applyNumberFormat="1" applyFont="1" applyFill="1" applyBorder="1" applyAlignment="1" applyProtection="1">
      <alignment horizontal="center" vertical="center"/>
      <protection/>
    </xf>
    <xf numFmtId="1" fontId="3" fillId="32" borderId="44" xfId="0" applyNumberFormat="1" applyFont="1" applyFill="1" applyBorder="1" applyAlignment="1" applyProtection="1">
      <alignment horizontal="center" vertical="center"/>
      <protection/>
    </xf>
    <xf numFmtId="1" fontId="3" fillId="32" borderId="45" xfId="0" applyNumberFormat="1" applyFont="1" applyFill="1" applyBorder="1" applyAlignment="1">
      <alignment horizontal="center" vertical="center" wrapText="1"/>
    </xf>
    <xf numFmtId="49" fontId="3" fillId="32" borderId="46" xfId="0" applyNumberFormat="1" applyFont="1" applyFill="1" applyBorder="1" applyAlignment="1">
      <alignment horizontal="center" vertical="center" wrapText="1"/>
    </xf>
    <xf numFmtId="180" fontId="6" fillId="32" borderId="0" xfId="0" applyNumberFormat="1" applyFont="1" applyFill="1" applyBorder="1" applyAlignment="1" applyProtection="1">
      <alignment vertical="center"/>
      <protection/>
    </xf>
    <xf numFmtId="49" fontId="3" fillId="32" borderId="11" xfId="0" applyNumberFormat="1" applyFont="1" applyFill="1" applyBorder="1" applyAlignment="1">
      <alignment horizontal="center" vertical="center"/>
    </xf>
    <xf numFmtId="49" fontId="3" fillId="32" borderId="15" xfId="0" applyNumberFormat="1" applyFont="1" applyFill="1" applyBorder="1" applyAlignment="1">
      <alignment horizontal="center" vertical="center"/>
    </xf>
    <xf numFmtId="49" fontId="3" fillId="32" borderId="33" xfId="0" applyNumberFormat="1" applyFont="1" applyFill="1" applyBorder="1" applyAlignment="1">
      <alignment horizontal="center" vertical="center"/>
    </xf>
    <xf numFmtId="49" fontId="3" fillId="32" borderId="34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center" wrapText="1"/>
    </xf>
    <xf numFmtId="185" fontId="3" fillId="32" borderId="10" xfId="0" applyNumberFormat="1" applyFont="1" applyFill="1" applyBorder="1" applyAlignment="1" applyProtection="1">
      <alignment horizontal="center" vertical="center"/>
      <protection/>
    </xf>
    <xf numFmtId="185" fontId="3" fillId="32" borderId="12" xfId="0" applyNumberFormat="1" applyFont="1" applyFill="1" applyBorder="1" applyAlignment="1" applyProtection="1">
      <alignment horizontal="center" vertical="center"/>
      <protection/>
    </xf>
    <xf numFmtId="185" fontId="3" fillId="32" borderId="33" xfId="0" applyNumberFormat="1" applyFont="1" applyFill="1" applyBorder="1" applyAlignment="1" applyProtection="1">
      <alignment horizontal="center" vertical="center"/>
      <protection/>
    </xf>
    <xf numFmtId="185" fontId="3" fillId="32" borderId="34" xfId="0" applyNumberFormat="1" applyFont="1" applyFill="1" applyBorder="1" applyAlignment="1" applyProtection="1">
      <alignment horizontal="center" vertical="center"/>
      <protection/>
    </xf>
    <xf numFmtId="49" fontId="3" fillId="32" borderId="10" xfId="0" applyNumberFormat="1" applyFont="1" applyFill="1" applyBorder="1" applyAlignment="1" applyProtection="1">
      <alignment horizontal="center" vertical="center"/>
      <protection/>
    </xf>
    <xf numFmtId="182" fontId="3" fillId="32" borderId="10" xfId="0" applyNumberFormat="1" applyFont="1" applyFill="1" applyBorder="1" applyAlignment="1">
      <alignment horizontal="center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49" fontId="3" fillId="32" borderId="12" xfId="0" applyNumberFormat="1" applyFont="1" applyFill="1" applyBorder="1" applyAlignment="1">
      <alignment horizontal="center" vertical="center"/>
    </xf>
    <xf numFmtId="0" fontId="3" fillId="32" borderId="10" xfId="0" applyNumberFormat="1" applyFont="1" applyFill="1" applyBorder="1" applyAlignment="1" applyProtection="1">
      <alignment horizontal="left" vertical="center" wrapText="1"/>
      <protection/>
    </xf>
    <xf numFmtId="0" fontId="9" fillId="32" borderId="10" xfId="0" applyNumberFormat="1" applyFont="1" applyFill="1" applyBorder="1" applyAlignment="1" applyProtection="1">
      <alignment horizontal="center" vertical="center"/>
      <protection/>
    </xf>
    <xf numFmtId="0" fontId="3" fillId="32" borderId="10" xfId="0" applyNumberFormat="1" applyFont="1" applyFill="1" applyBorder="1" applyAlignment="1" applyProtection="1">
      <alignment horizontal="center" vertical="center"/>
      <protection/>
    </xf>
    <xf numFmtId="182" fontId="3" fillId="32" borderId="10" xfId="0" applyNumberFormat="1" applyFont="1" applyFill="1" applyBorder="1" applyAlignment="1" applyProtection="1">
      <alignment horizontal="center" vertical="center"/>
      <protection/>
    </xf>
    <xf numFmtId="49" fontId="17" fillId="32" borderId="10" xfId="0" applyNumberFormat="1" applyFont="1" applyFill="1" applyBorder="1" applyAlignment="1">
      <alignment horizontal="left" vertical="center" wrapText="1"/>
    </xf>
    <xf numFmtId="184" fontId="3" fillId="32" borderId="10" xfId="0" applyNumberFormat="1" applyFont="1" applyFill="1" applyBorder="1" applyAlignment="1">
      <alignment horizontal="center" vertical="center" wrapText="1"/>
    </xf>
    <xf numFmtId="49" fontId="3" fillId="32" borderId="35" xfId="0" applyNumberFormat="1" applyFont="1" applyFill="1" applyBorder="1" applyAlignment="1">
      <alignment horizontal="center" vertical="center"/>
    </xf>
    <xf numFmtId="1" fontId="3" fillId="32" borderId="44" xfId="0" applyNumberFormat="1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 vertical="center" wrapText="1"/>
    </xf>
    <xf numFmtId="1" fontId="6" fillId="32" borderId="47" xfId="0" applyNumberFormat="1" applyFont="1" applyFill="1" applyBorder="1" applyAlignment="1">
      <alignment horizontal="center" vertical="center" wrapText="1"/>
    </xf>
    <xf numFmtId="1" fontId="6" fillId="32" borderId="48" xfId="0" applyNumberFormat="1" applyFont="1" applyFill="1" applyBorder="1" applyAlignment="1">
      <alignment horizontal="center" vertical="center" wrapText="1"/>
    </xf>
    <xf numFmtId="181" fontId="9" fillId="32" borderId="48" xfId="0" applyNumberFormat="1" applyFont="1" applyFill="1" applyBorder="1" applyAlignment="1" applyProtection="1">
      <alignment horizontal="center" vertical="center"/>
      <protection/>
    </xf>
    <xf numFmtId="182" fontId="6" fillId="32" borderId="48" xfId="0" applyNumberFormat="1" applyFont="1" applyFill="1" applyBorder="1" applyAlignment="1" applyProtection="1">
      <alignment horizontal="center" vertical="center"/>
      <protection/>
    </xf>
    <xf numFmtId="182" fontId="6" fillId="32" borderId="49" xfId="0" applyNumberFormat="1" applyFont="1" applyFill="1" applyBorder="1" applyAlignment="1" applyProtection="1">
      <alignment horizontal="center" vertical="center"/>
      <protection/>
    </xf>
    <xf numFmtId="182" fontId="6" fillId="32" borderId="38" xfId="0" applyNumberFormat="1" applyFont="1" applyFill="1" applyBorder="1" applyAlignment="1" applyProtection="1">
      <alignment horizontal="center" vertical="center"/>
      <protection/>
    </xf>
    <xf numFmtId="182" fontId="6" fillId="32" borderId="44" xfId="0" applyNumberFormat="1" applyFont="1" applyFill="1" applyBorder="1" applyAlignment="1" applyProtection="1">
      <alignment horizontal="center" vertical="center"/>
      <protection/>
    </xf>
    <xf numFmtId="182" fontId="6" fillId="32" borderId="46" xfId="0" applyNumberFormat="1" applyFont="1" applyFill="1" applyBorder="1" applyAlignment="1" applyProtection="1">
      <alignment horizontal="center" vertical="center"/>
      <protection/>
    </xf>
    <xf numFmtId="49" fontId="6" fillId="32" borderId="50" xfId="0" applyNumberFormat="1" applyFont="1" applyFill="1" applyBorder="1" applyAlignment="1">
      <alignment horizontal="center" vertical="center" wrapText="1"/>
    </xf>
    <xf numFmtId="49" fontId="6" fillId="32" borderId="51" xfId="0" applyNumberFormat="1" applyFont="1" applyFill="1" applyBorder="1" applyAlignment="1">
      <alignment horizontal="center" vertical="center" wrapText="1"/>
    </xf>
    <xf numFmtId="49" fontId="6" fillId="32" borderId="47" xfId="0" applyNumberFormat="1" applyFont="1" applyFill="1" applyBorder="1" applyAlignment="1">
      <alignment horizontal="center" vertical="center" wrapText="1"/>
    </xf>
    <xf numFmtId="49" fontId="6" fillId="32" borderId="52" xfId="0" applyNumberFormat="1" applyFont="1" applyFill="1" applyBorder="1" applyAlignment="1">
      <alignment horizontal="center" vertical="center" wrapText="1"/>
    </xf>
    <xf numFmtId="49" fontId="6" fillId="32" borderId="53" xfId="0" applyNumberFormat="1" applyFont="1" applyFill="1" applyBorder="1" applyAlignment="1">
      <alignment horizontal="center" vertical="center" wrapText="1"/>
    </xf>
    <xf numFmtId="49" fontId="6" fillId="32" borderId="54" xfId="0" applyNumberFormat="1" applyFont="1" applyFill="1" applyBorder="1" applyAlignment="1">
      <alignment horizontal="center" vertical="center" wrapText="1"/>
    </xf>
    <xf numFmtId="49" fontId="3" fillId="32" borderId="16" xfId="0" applyNumberFormat="1" applyFont="1" applyFill="1" applyBorder="1" applyAlignment="1" applyProtection="1">
      <alignment horizontal="center" vertical="center"/>
      <protection/>
    </xf>
    <xf numFmtId="49" fontId="3" fillId="32" borderId="10" xfId="0" applyNumberFormat="1" applyFont="1" applyFill="1" applyBorder="1" applyAlignment="1" applyProtection="1">
      <alignment horizontal="left" vertical="center" wrapText="1"/>
      <protection/>
    </xf>
    <xf numFmtId="49" fontId="3" fillId="32" borderId="42" xfId="0" applyNumberFormat="1" applyFont="1" applyFill="1" applyBorder="1" applyAlignment="1" applyProtection="1">
      <alignment horizontal="center" vertical="center"/>
      <protection/>
    </xf>
    <xf numFmtId="49" fontId="3" fillId="32" borderId="34" xfId="0" applyNumberFormat="1" applyFont="1" applyFill="1" applyBorder="1" applyAlignment="1" applyProtection="1">
      <alignment horizontal="center" vertical="center"/>
      <protection/>
    </xf>
    <xf numFmtId="180" fontId="3" fillId="32" borderId="10" xfId="0" applyNumberFormat="1" applyFont="1" applyFill="1" applyBorder="1" applyAlignment="1" applyProtection="1">
      <alignment horizontal="center" vertical="center"/>
      <protection/>
    </xf>
    <xf numFmtId="49" fontId="3" fillId="32" borderId="35" xfId="0" applyNumberFormat="1" applyFont="1" applyFill="1" applyBorder="1" applyAlignment="1" applyProtection="1">
      <alignment horizontal="center" vertical="center"/>
      <protection/>
    </xf>
    <xf numFmtId="49" fontId="3" fillId="32" borderId="33" xfId="0" applyNumberFormat="1" applyFont="1" applyFill="1" applyBorder="1" applyAlignment="1" applyProtection="1">
      <alignment horizontal="center" vertical="center"/>
      <protection/>
    </xf>
    <xf numFmtId="49" fontId="3" fillId="32" borderId="12" xfId="0" applyNumberFormat="1" applyFont="1" applyFill="1" applyBorder="1" applyAlignment="1" applyProtection="1">
      <alignment horizontal="center" vertical="center"/>
      <protection/>
    </xf>
    <xf numFmtId="0" fontId="3" fillId="32" borderId="45" xfId="0" applyNumberFormat="1" applyFont="1" applyFill="1" applyBorder="1" applyAlignment="1" applyProtection="1">
      <alignment horizontal="left" vertical="center"/>
      <protection/>
    </xf>
    <xf numFmtId="49" fontId="3" fillId="32" borderId="10" xfId="0" applyNumberFormat="1" applyFont="1" applyFill="1" applyBorder="1" applyAlignment="1" applyProtection="1">
      <alignment horizontal="right" vertical="center"/>
      <protection/>
    </xf>
    <xf numFmtId="49" fontId="6" fillId="32" borderId="55" xfId="0" applyNumberFormat="1" applyFont="1" applyFill="1" applyBorder="1" applyAlignment="1">
      <alignment horizontal="center" vertical="center"/>
    </xf>
    <xf numFmtId="49" fontId="6" fillId="32" borderId="22" xfId="0" applyNumberFormat="1" applyFont="1" applyFill="1" applyBorder="1" applyAlignment="1" applyProtection="1">
      <alignment horizontal="right" vertical="center"/>
      <protection/>
    </xf>
    <xf numFmtId="0" fontId="6" fillId="32" borderId="22" xfId="0" applyNumberFormat="1" applyFont="1" applyFill="1" applyBorder="1" applyAlignment="1" applyProtection="1">
      <alignment horizontal="right" vertical="center"/>
      <protection/>
    </xf>
    <xf numFmtId="1" fontId="3" fillId="32" borderId="22" xfId="0" applyNumberFormat="1" applyFont="1" applyFill="1" applyBorder="1" applyAlignment="1">
      <alignment horizontal="right" vertical="center"/>
    </xf>
    <xf numFmtId="0" fontId="3" fillId="32" borderId="22" xfId="0" applyFont="1" applyFill="1" applyBorder="1" applyAlignment="1">
      <alignment horizontal="right" vertical="center"/>
    </xf>
    <xf numFmtId="182" fontId="6" fillId="32" borderId="22" xfId="0" applyNumberFormat="1" applyFont="1" applyFill="1" applyBorder="1" applyAlignment="1">
      <alignment horizontal="right" vertical="center"/>
    </xf>
    <xf numFmtId="1" fontId="6" fillId="32" borderId="22" xfId="0" applyNumberFormat="1" applyFont="1" applyFill="1" applyBorder="1" applyAlignment="1">
      <alignment horizontal="right" vertical="center"/>
    </xf>
    <xf numFmtId="1" fontId="6" fillId="32" borderId="56" xfId="0" applyNumberFormat="1" applyFont="1" applyFill="1" applyBorder="1" applyAlignment="1">
      <alignment horizontal="right" vertical="center"/>
    </xf>
    <xf numFmtId="1" fontId="6" fillId="32" borderId="11" xfId="0" applyNumberFormat="1" applyFont="1" applyFill="1" applyBorder="1" applyAlignment="1">
      <alignment horizontal="right" vertical="center"/>
    </xf>
    <xf numFmtId="1" fontId="6" fillId="32" borderId="13" xfId="0" applyNumberFormat="1" applyFont="1" applyFill="1" applyBorder="1" applyAlignment="1">
      <alignment horizontal="right" vertical="center"/>
    </xf>
    <xf numFmtId="1" fontId="6" fillId="32" borderId="14" xfId="0" applyNumberFormat="1" applyFont="1" applyFill="1" applyBorder="1" applyAlignment="1">
      <alignment horizontal="right" vertical="center"/>
    </xf>
    <xf numFmtId="1" fontId="6" fillId="32" borderId="15" xfId="0" applyNumberFormat="1" applyFont="1" applyFill="1" applyBorder="1" applyAlignment="1">
      <alignment horizontal="right" vertical="center"/>
    </xf>
    <xf numFmtId="49" fontId="6" fillId="32" borderId="57" xfId="0" applyNumberFormat="1" applyFont="1" applyFill="1" applyBorder="1" applyAlignment="1">
      <alignment horizontal="right" vertical="center"/>
    </xf>
    <xf numFmtId="49" fontId="6" fillId="32" borderId="58" xfId="0" applyNumberFormat="1" applyFont="1" applyFill="1" applyBorder="1" applyAlignment="1">
      <alignment horizontal="center" vertical="center"/>
    </xf>
    <xf numFmtId="49" fontId="6" fillId="32" borderId="59" xfId="0" applyNumberFormat="1" applyFont="1" applyFill="1" applyBorder="1" applyAlignment="1">
      <alignment horizontal="center" vertical="center"/>
    </xf>
    <xf numFmtId="49" fontId="6" fillId="32" borderId="60" xfId="0" applyNumberFormat="1" applyFont="1" applyFill="1" applyBorder="1" applyAlignment="1">
      <alignment horizontal="right" vertical="center"/>
    </xf>
    <xf numFmtId="0" fontId="3" fillId="32" borderId="33" xfId="0" applyFont="1" applyFill="1" applyBorder="1" applyAlignment="1" applyProtection="1">
      <alignment horizontal="right" vertical="center"/>
      <protection/>
    </xf>
    <xf numFmtId="0" fontId="3" fillId="32" borderId="10" xfId="0" applyFont="1" applyFill="1" applyBorder="1" applyAlignment="1" applyProtection="1">
      <alignment horizontal="right" vertical="center"/>
      <protection/>
    </xf>
    <xf numFmtId="0" fontId="3" fillId="32" borderId="12" xfId="0" applyFont="1" applyFill="1" applyBorder="1" applyAlignment="1" applyProtection="1">
      <alignment horizontal="right" vertical="center"/>
      <protection/>
    </xf>
    <xf numFmtId="0" fontId="3" fillId="32" borderId="0" xfId="0" applyFont="1" applyFill="1" applyBorder="1" applyAlignment="1">
      <alignment vertical="center" wrapText="1"/>
    </xf>
    <xf numFmtId="0" fontId="3" fillId="32" borderId="33" xfId="0" applyNumberFormat="1" applyFont="1" applyFill="1" applyBorder="1" applyAlignment="1" applyProtection="1">
      <alignment horizontal="right" vertical="center"/>
      <protection/>
    </xf>
    <xf numFmtId="0" fontId="3" fillId="32" borderId="10" xfId="0" applyNumberFormat="1" applyFont="1" applyFill="1" applyBorder="1" applyAlignment="1" applyProtection="1">
      <alignment horizontal="right" vertical="center"/>
      <protection/>
    </xf>
    <xf numFmtId="0" fontId="3" fillId="32" borderId="12" xfId="0" applyNumberFormat="1" applyFont="1" applyFill="1" applyBorder="1" applyAlignment="1" applyProtection="1">
      <alignment horizontal="right" vertical="center"/>
      <protection/>
    </xf>
    <xf numFmtId="1" fontId="3" fillId="32" borderId="10" xfId="0" applyNumberFormat="1" applyFont="1" applyFill="1" applyBorder="1" applyAlignment="1" applyProtection="1">
      <alignment horizontal="right" vertical="center"/>
      <protection/>
    </xf>
    <xf numFmtId="0" fontId="3" fillId="32" borderId="61" xfId="0" applyNumberFormat="1" applyFont="1" applyFill="1" applyBorder="1" applyAlignment="1" applyProtection="1">
      <alignment horizontal="right" vertical="center"/>
      <protection/>
    </xf>
    <xf numFmtId="0" fontId="3" fillId="32" borderId="62" xfId="0" applyNumberFormat="1" applyFont="1" applyFill="1" applyBorder="1" applyAlignment="1" applyProtection="1">
      <alignment horizontal="right" vertical="center"/>
      <protection/>
    </xf>
    <xf numFmtId="0" fontId="3" fillId="32" borderId="63" xfId="0" applyNumberFormat="1" applyFont="1" applyFill="1" applyBorder="1" applyAlignment="1" applyProtection="1">
      <alignment horizontal="right" vertical="center"/>
      <protection/>
    </xf>
    <xf numFmtId="0" fontId="3" fillId="32" borderId="64" xfId="0" applyNumberFormat="1" applyFont="1" applyFill="1" applyBorder="1" applyAlignment="1" applyProtection="1">
      <alignment horizontal="right" vertical="center"/>
      <protection/>
    </xf>
    <xf numFmtId="0" fontId="3" fillId="32" borderId="0" xfId="0" applyFont="1" applyFill="1" applyBorder="1" applyAlignment="1">
      <alignment horizontal="right" vertical="top"/>
    </xf>
    <xf numFmtId="49" fontId="3" fillId="32" borderId="0" xfId="0" applyNumberFormat="1" applyFont="1" applyFill="1" applyBorder="1" applyAlignment="1" applyProtection="1">
      <alignment horizontal="center" vertical="center"/>
      <protection/>
    </xf>
    <xf numFmtId="0" fontId="6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left" wrapText="1"/>
    </xf>
    <xf numFmtId="180" fontId="6" fillId="32" borderId="0" xfId="0" applyNumberFormat="1" applyFont="1" applyFill="1" applyBorder="1" applyAlignment="1" applyProtection="1">
      <alignment horizontal="center" vertical="center" wrapText="1"/>
      <protection/>
    </xf>
    <xf numFmtId="0" fontId="5" fillId="32" borderId="0" xfId="0" applyFont="1" applyFill="1" applyBorder="1" applyAlignment="1">
      <alignment horizontal="left" vertical="center" wrapText="1"/>
    </xf>
    <xf numFmtId="1" fontId="3" fillId="32" borderId="0" xfId="0" applyNumberFormat="1" applyFont="1" applyFill="1" applyBorder="1" applyAlignment="1">
      <alignment horizontal="center" wrapText="1"/>
    </xf>
    <xf numFmtId="1" fontId="3" fillId="32" borderId="0" xfId="0" applyNumberFormat="1" applyFont="1" applyFill="1" applyBorder="1" applyAlignment="1">
      <alignment horizontal="left" wrapText="1"/>
    </xf>
    <xf numFmtId="0" fontId="3" fillId="32" borderId="0" xfId="0" applyFont="1" applyFill="1" applyBorder="1" applyAlignment="1">
      <alignment horizontal="center" wrapText="1"/>
    </xf>
    <xf numFmtId="49" fontId="3" fillId="32" borderId="0" xfId="0" applyNumberFormat="1" applyFont="1" applyFill="1" applyBorder="1" applyAlignment="1" applyProtection="1">
      <alignment horizontal="left" vertical="center" wrapText="1"/>
      <protection/>
    </xf>
    <xf numFmtId="0" fontId="6" fillId="32" borderId="0" xfId="0" applyFont="1" applyFill="1" applyBorder="1" applyAlignment="1">
      <alignment horizontal="center" wrapText="1"/>
    </xf>
    <xf numFmtId="0" fontId="6" fillId="32" borderId="0" xfId="0" applyFont="1" applyFill="1" applyBorder="1" applyAlignment="1">
      <alignment wrapText="1"/>
    </xf>
    <xf numFmtId="49" fontId="3" fillId="32" borderId="0" xfId="0" applyNumberFormat="1" applyFont="1" applyFill="1" applyBorder="1" applyAlignment="1" applyProtection="1">
      <alignment horizontal="center" vertical="center"/>
      <protection/>
    </xf>
    <xf numFmtId="0" fontId="13" fillId="32" borderId="0" xfId="0" applyFont="1" applyFill="1" applyBorder="1" applyAlignment="1">
      <alignment horizontal="left" vertical="center" wrapText="1"/>
    </xf>
    <xf numFmtId="1" fontId="8" fillId="32" borderId="0" xfId="0" applyNumberFormat="1" applyFont="1" applyFill="1" applyBorder="1" applyAlignment="1">
      <alignment horizontal="center" wrapText="1"/>
    </xf>
    <xf numFmtId="0" fontId="8" fillId="32" borderId="0" xfId="0" applyFont="1" applyFill="1" applyBorder="1" applyAlignment="1">
      <alignment horizontal="left" wrapText="1"/>
    </xf>
    <xf numFmtId="1" fontId="8" fillId="32" borderId="0" xfId="0" applyNumberFormat="1" applyFont="1" applyFill="1" applyBorder="1" applyAlignment="1">
      <alignment horizontal="left" wrapText="1"/>
    </xf>
    <xf numFmtId="0" fontId="8" fillId="32" borderId="0" xfId="0" applyFont="1" applyFill="1" applyBorder="1" applyAlignment="1">
      <alignment horizontal="center" wrapText="1"/>
    </xf>
    <xf numFmtId="49" fontId="8" fillId="32" borderId="0" xfId="0" applyNumberFormat="1" applyFont="1" applyFill="1" applyBorder="1" applyAlignment="1" applyProtection="1">
      <alignment horizontal="left" vertical="center" wrapText="1"/>
      <protection/>
    </xf>
    <xf numFmtId="180" fontId="8" fillId="32" borderId="0" xfId="0" applyNumberFormat="1" applyFont="1" applyFill="1" applyBorder="1" applyAlignment="1" applyProtection="1">
      <alignment vertical="center"/>
      <protection/>
    </xf>
    <xf numFmtId="180" fontId="13" fillId="32" borderId="0" xfId="0" applyNumberFormat="1" applyFont="1" applyFill="1" applyBorder="1" applyAlignment="1" applyProtection="1">
      <alignment vertical="center" wrapText="1"/>
      <protection/>
    </xf>
    <xf numFmtId="1" fontId="8" fillId="32" borderId="0" xfId="0" applyNumberFormat="1" applyFont="1" applyFill="1" applyBorder="1" applyAlignment="1" applyProtection="1">
      <alignment horizontal="center" vertical="center" wrapText="1"/>
      <protection/>
    </xf>
    <xf numFmtId="180" fontId="8" fillId="32" borderId="0" xfId="0" applyNumberFormat="1" applyFont="1" applyFill="1" applyBorder="1" applyAlignment="1" applyProtection="1">
      <alignment horizontal="center" vertical="center" wrapText="1"/>
      <protection/>
    </xf>
    <xf numFmtId="1" fontId="8" fillId="32" borderId="0" xfId="0" applyNumberFormat="1" applyFont="1" applyFill="1" applyBorder="1" applyAlignment="1" applyProtection="1">
      <alignment vertical="center"/>
      <protection/>
    </xf>
    <xf numFmtId="49" fontId="8" fillId="32" borderId="0" xfId="0" applyNumberFormat="1" applyFont="1" applyFill="1" applyBorder="1" applyAlignment="1" applyProtection="1">
      <alignment vertical="center"/>
      <protection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2" fontId="3" fillId="33" borderId="26" xfId="0" applyNumberFormat="1" applyFont="1" applyFill="1" applyBorder="1" applyAlignment="1" applyProtection="1">
      <alignment horizontal="center" vertical="center"/>
      <protection/>
    </xf>
    <xf numFmtId="1" fontId="3" fillId="33" borderId="24" xfId="0" applyNumberFormat="1" applyFont="1" applyFill="1" applyBorder="1" applyAlignment="1" applyProtection="1">
      <alignment horizontal="center" vertical="center"/>
      <protection/>
    </xf>
    <xf numFmtId="1" fontId="3" fillId="33" borderId="25" xfId="0" applyNumberFormat="1" applyFont="1" applyFill="1" applyBorder="1" applyAlignment="1" applyProtection="1">
      <alignment horizontal="center" vertical="center"/>
      <protection/>
    </xf>
    <xf numFmtId="1" fontId="3" fillId="33" borderId="61" xfId="0" applyNumberFormat="1" applyFont="1" applyFill="1" applyBorder="1" applyAlignment="1" applyProtection="1">
      <alignment horizontal="center" vertical="center"/>
      <protection/>
    </xf>
    <xf numFmtId="1" fontId="3" fillId="33" borderId="62" xfId="0" applyNumberFormat="1" applyFont="1" applyFill="1" applyBorder="1" applyAlignment="1" applyProtection="1">
      <alignment horizontal="center" vertical="center"/>
      <protection/>
    </xf>
    <xf numFmtId="1" fontId="3" fillId="33" borderId="64" xfId="0" applyNumberFormat="1" applyFont="1" applyFill="1" applyBorder="1" applyAlignment="1" applyProtection="1">
      <alignment horizontal="center" vertical="center"/>
      <protection/>
    </xf>
    <xf numFmtId="49" fontId="3" fillId="33" borderId="23" xfId="0" applyNumberFormat="1" applyFont="1" applyFill="1" applyBorder="1" applyAlignment="1">
      <alignment horizontal="center" vertical="center" wrapText="1"/>
    </xf>
    <xf numFmtId="49" fontId="3" fillId="33" borderId="26" xfId="0" applyNumberFormat="1" applyFont="1" applyFill="1" applyBorder="1" applyAlignment="1">
      <alignment horizontal="center" vertical="center" wrapText="1"/>
    </xf>
    <xf numFmtId="49" fontId="3" fillId="33" borderId="55" xfId="0" applyNumberFormat="1" applyFont="1" applyFill="1" applyBorder="1" applyAlignment="1">
      <alignment horizontal="center" vertical="center" wrapText="1"/>
    </xf>
    <xf numFmtId="49" fontId="3" fillId="33" borderId="66" xfId="0" applyNumberFormat="1" applyFont="1" applyFill="1" applyBorder="1" applyAlignment="1">
      <alignment horizontal="center" vertical="center" wrapText="1"/>
    </xf>
    <xf numFmtId="18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183" fontId="3" fillId="33" borderId="26" xfId="0" applyNumberFormat="1" applyFont="1" applyFill="1" applyBorder="1" applyAlignment="1" applyProtection="1">
      <alignment horizontal="center" vertical="center"/>
      <protection/>
    </xf>
    <xf numFmtId="0" fontId="3" fillId="33" borderId="59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49" fontId="3" fillId="33" borderId="23" xfId="0" applyNumberFormat="1" applyFont="1" applyFill="1" applyBorder="1" applyAlignment="1">
      <alignment horizontal="center" vertical="center" wrapText="1"/>
    </xf>
    <xf numFmtId="49" fontId="3" fillId="33" borderId="26" xfId="0" applyNumberFormat="1" applyFont="1" applyFill="1" applyBorder="1" applyAlignment="1">
      <alignment horizontal="center" vertical="center" wrapText="1"/>
    </xf>
    <xf numFmtId="49" fontId="3" fillId="33" borderId="67" xfId="0" applyNumberFormat="1" applyFont="1" applyFill="1" applyBorder="1" applyAlignment="1">
      <alignment horizontal="center" vertical="center" wrapText="1"/>
    </xf>
    <xf numFmtId="49" fontId="3" fillId="33" borderId="68" xfId="0" applyNumberFormat="1" applyFont="1" applyFill="1" applyBorder="1" applyAlignment="1">
      <alignment horizontal="center" vertical="center" wrapText="1"/>
    </xf>
    <xf numFmtId="49" fontId="6" fillId="33" borderId="51" xfId="0" applyNumberFormat="1" applyFont="1" applyFill="1" applyBorder="1" applyAlignment="1" applyProtection="1">
      <alignment vertical="center"/>
      <protection/>
    </xf>
    <xf numFmtId="0" fontId="6" fillId="33" borderId="53" xfId="0" applyNumberFormat="1" applyFont="1" applyFill="1" applyBorder="1" applyAlignment="1" applyProtection="1">
      <alignment horizontal="center" vertical="center"/>
      <protection/>
    </xf>
    <xf numFmtId="49" fontId="3" fillId="33" borderId="24" xfId="0" applyNumberFormat="1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>
      <alignment horizontal="center" vertical="center" wrapText="1"/>
    </xf>
    <xf numFmtId="0" fontId="6" fillId="33" borderId="65" xfId="0" applyFont="1" applyFill="1" applyBorder="1" applyAlignment="1">
      <alignment horizontal="center" vertical="center" wrapText="1"/>
    </xf>
    <xf numFmtId="182" fontId="6" fillId="33" borderId="50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50" xfId="0" applyNumberFormat="1" applyFont="1" applyFill="1" applyBorder="1" applyAlignment="1">
      <alignment horizontal="center" vertical="center" wrapText="1"/>
    </xf>
    <xf numFmtId="49" fontId="6" fillId="33" borderId="47" xfId="0" applyNumberFormat="1" applyFont="1" applyFill="1" applyBorder="1" applyAlignment="1">
      <alignment horizontal="center" vertical="center" wrapText="1"/>
    </xf>
    <xf numFmtId="49" fontId="6" fillId="33" borderId="51" xfId="0" applyNumberFormat="1" applyFont="1" applyFill="1" applyBorder="1" applyAlignment="1">
      <alignment horizontal="center" vertical="center" wrapText="1"/>
    </xf>
    <xf numFmtId="1" fontId="6" fillId="33" borderId="52" xfId="0" applyNumberFormat="1" applyFont="1" applyFill="1" applyBorder="1" applyAlignment="1">
      <alignment horizontal="center" vertical="center" wrapText="1"/>
    </xf>
    <xf numFmtId="180" fontId="3" fillId="33" borderId="0" xfId="0" applyNumberFormat="1" applyFont="1" applyFill="1" applyBorder="1" applyAlignment="1" applyProtection="1">
      <alignment vertical="center"/>
      <protection/>
    </xf>
    <xf numFmtId="1" fontId="3" fillId="33" borderId="69" xfId="0" applyNumberFormat="1" applyFont="1" applyFill="1" applyBorder="1" applyAlignment="1" applyProtection="1">
      <alignment horizontal="center" vertical="center"/>
      <protection/>
    </xf>
    <xf numFmtId="1" fontId="3" fillId="33" borderId="70" xfId="0" applyNumberFormat="1" applyFont="1" applyFill="1" applyBorder="1" applyAlignment="1">
      <alignment horizontal="center" vertical="center" wrapText="1"/>
    </xf>
    <xf numFmtId="1" fontId="3" fillId="33" borderId="33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" fontId="3" fillId="33" borderId="34" xfId="0" applyNumberFormat="1" applyFont="1" applyFill="1" applyBorder="1" applyAlignment="1">
      <alignment horizontal="center" vertical="center" wrapText="1"/>
    </xf>
    <xf numFmtId="49" fontId="3" fillId="33" borderId="65" xfId="0" applyNumberFormat="1" applyFont="1" applyFill="1" applyBorder="1" applyAlignment="1">
      <alignment horizontal="center" vertical="center" wrapText="1"/>
    </xf>
    <xf numFmtId="180" fontId="3" fillId="33" borderId="0" xfId="0" applyNumberFormat="1" applyFont="1" applyFill="1" applyBorder="1" applyAlignment="1" applyProtection="1">
      <alignment vertical="center"/>
      <protection/>
    </xf>
    <xf numFmtId="49" fontId="3" fillId="33" borderId="71" xfId="0" applyNumberFormat="1" applyFont="1" applyFill="1" applyBorder="1" applyAlignment="1">
      <alignment horizontal="center" vertical="center" wrapText="1"/>
    </xf>
    <xf numFmtId="49" fontId="3" fillId="33" borderId="58" xfId="0" applyNumberFormat="1" applyFont="1" applyFill="1" applyBorder="1" applyAlignment="1">
      <alignment horizontal="center" vertical="center" wrapText="1"/>
    </xf>
    <xf numFmtId="49" fontId="3" fillId="33" borderId="72" xfId="0" applyNumberFormat="1" applyFont="1" applyFill="1" applyBorder="1" applyAlignment="1">
      <alignment horizontal="center" vertical="center" wrapText="1"/>
    </xf>
    <xf numFmtId="1" fontId="6" fillId="33" borderId="24" xfId="0" applyNumberFormat="1" applyFont="1" applyFill="1" applyBorder="1" applyAlignment="1">
      <alignment horizontal="center" vertical="center" wrapText="1"/>
    </xf>
    <xf numFmtId="182" fontId="6" fillId="33" borderId="24" xfId="0" applyNumberFormat="1" applyFont="1" applyFill="1" applyBorder="1" applyAlignment="1" applyProtection="1">
      <alignment horizontal="center" vertical="center"/>
      <protection/>
    </xf>
    <xf numFmtId="182" fontId="6" fillId="33" borderId="25" xfId="0" applyNumberFormat="1" applyFont="1" applyFill="1" applyBorder="1" applyAlignment="1" applyProtection="1">
      <alignment horizontal="center" vertical="center"/>
      <protection/>
    </xf>
    <xf numFmtId="182" fontId="6" fillId="33" borderId="61" xfId="0" applyNumberFormat="1" applyFont="1" applyFill="1" applyBorder="1" applyAlignment="1" applyProtection="1">
      <alignment horizontal="center" vertical="center"/>
      <protection/>
    </xf>
    <xf numFmtId="182" fontId="6" fillId="33" borderId="62" xfId="0" applyNumberFormat="1" applyFont="1" applyFill="1" applyBorder="1" applyAlignment="1" applyProtection="1">
      <alignment horizontal="center" vertical="center"/>
      <protection/>
    </xf>
    <xf numFmtId="182" fontId="6" fillId="33" borderId="64" xfId="0" applyNumberFormat="1" applyFont="1" applyFill="1" applyBorder="1" applyAlignment="1" applyProtection="1">
      <alignment horizontal="center" vertical="center"/>
      <protection/>
    </xf>
    <xf numFmtId="49" fontId="6" fillId="33" borderId="24" xfId="0" applyNumberFormat="1" applyFont="1" applyFill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 vertical="center"/>
      <protection/>
    </xf>
    <xf numFmtId="1" fontId="6" fillId="33" borderId="23" xfId="0" applyNumberFormat="1" applyFont="1" applyFill="1" applyBorder="1" applyAlignment="1">
      <alignment horizontal="center" vertical="center" wrapText="1"/>
    </xf>
    <xf numFmtId="181" fontId="9" fillId="33" borderId="24" xfId="0" applyNumberFormat="1" applyFont="1" applyFill="1" applyBorder="1" applyAlignment="1" applyProtection="1">
      <alignment horizontal="center" vertical="center"/>
      <protection/>
    </xf>
    <xf numFmtId="182" fontId="6" fillId="33" borderId="33" xfId="0" applyNumberFormat="1" applyFont="1" applyFill="1" applyBorder="1" applyAlignment="1" applyProtection="1">
      <alignment horizontal="center" vertical="center"/>
      <protection/>
    </xf>
    <xf numFmtId="182" fontId="6" fillId="33" borderId="10" xfId="0" applyNumberFormat="1" applyFont="1" applyFill="1" applyBorder="1" applyAlignment="1" applyProtection="1">
      <alignment horizontal="center" vertical="center"/>
      <protection/>
    </xf>
    <xf numFmtId="182" fontId="6" fillId="33" borderId="34" xfId="0" applyNumberFormat="1" applyFont="1" applyFill="1" applyBorder="1" applyAlignment="1" applyProtection="1">
      <alignment horizontal="center" vertical="center"/>
      <protection/>
    </xf>
    <xf numFmtId="49" fontId="6" fillId="33" borderId="26" xfId="0" applyNumberFormat="1" applyFont="1" applyFill="1" applyBorder="1" applyAlignment="1">
      <alignment horizontal="center" vertical="center" wrapText="1"/>
    </xf>
    <xf numFmtId="49" fontId="6" fillId="33" borderId="68" xfId="0" applyNumberFormat="1" applyFont="1" applyFill="1" applyBorder="1" applyAlignment="1">
      <alignment horizontal="center" vertical="center" wrapText="1"/>
    </xf>
    <xf numFmtId="49" fontId="6" fillId="33" borderId="55" xfId="0" applyNumberFormat="1" applyFont="1" applyFill="1" applyBorder="1" applyAlignment="1">
      <alignment horizontal="center" vertical="center" wrapText="1"/>
    </xf>
    <xf numFmtId="49" fontId="6" fillId="33" borderId="66" xfId="0" applyNumberFormat="1" applyFont="1" applyFill="1" applyBorder="1" applyAlignment="1">
      <alignment horizontal="center" vertical="center" wrapText="1"/>
    </xf>
    <xf numFmtId="1" fontId="3" fillId="33" borderId="23" xfId="0" applyNumberFormat="1" applyFont="1" applyFill="1" applyBorder="1" applyAlignment="1">
      <alignment horizontal="center" vertical="center" wrapText="1"/>
    </xf>
    <xf numFmtId="1" fontId="3" fillId="33" borderId="24" xfId="0" applyNumberFormat="1" applyFont="1" applyFill="1" applyBorder="1" applyAlignment="1">
      <alignment horizontal="center" vertical="center" wrapText="1"/>
    </xf>
    <xf numFmtId="183" fontId="3" fillId="33" borderId="24" xfId="0" applyNumberFormat="1" applyFont="1" applyFill="1" applyBorder="1" applyAlignment="1" applyProtection="1">
      <alignment horizontal="center" vertical="center"/>
      <protection/>
    </xf>
    <xf numFmtId="1" fontId="3" fillId="33" borderId="25" xfId="0" applyNumberFormat="1" applyFont="1" applyFill="1" applyBorder="1" applyAlignment="1">
      <alignment horizontal="center" vertical="center" wrapText="1"/>
    </xf>
    <xf numFmtId="49" fontId="3" fillId="33" borderId="68" xfId="0" applyNumberFormat="1" applyFont="1" applyFill="1" applyBorder="1" applyAlignment="1">
      <alignment horizontal="center" vertical="center" wrapText="1"/>
    </xf>
    <xf numFmtId="49" fontId="3" fillId="33" borderId="68" xfId="0" applyNumberFormat="1" applyFont="1" applyFill="1" applyBorder="1" applyAlignment="1">
      <alignment horizontal="center" vertical="center"/>
    </xf>
    <xf numFmtId="49" fontId="6" fillId="33" borderId="26" xfId="0" applyNumberFormat="1" applyFont="1" applyFill="1" applyBorder="1" applyAlignment="1" applyProtection="1">
      <alignment horizontal="center" vertical="center"/>
      <protection/>
    </xf>
    <xf numFmtId="1" fontId="3" fillId="33" borderId="26" xfId="0" applyNumberFormat="1" applyFont="1" applyFill="1" applyBorder="1" applyAlignment="1" applyProtection="1">
      <alignment horizontal="center" vertical="center"/>
      <protection/>
    </xf>
    <xf numFmtId="1" fontId="3" fillId="33" borderId="24" xfId="0" applyNumberFormat="1" applyFont="1" applyFill="1" applyBorder="1" applyAlignment="1" applyProtection="1">
      <alignment horizontal="center" vertical="center"/>
      <protection/>
    </xf>
    <xf numFmtId="180" fontId="3" fillId="33" borderId="24" xfId="0" applyNumberFormat="1" applyFont="1" applyFill="1" applyBorder="1" applyAlignment="1" applyProtection="1">
      <alignment horizontal="center" vertical="center"/>
      <protection/>
    </xf>
    <xf numFmtId="183" fontId="3" fillId="33" borderId="24" xfId="0" applyNumberFormat="1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49" fontId="3" fillId="33" borderId="50" xfId="0" applyNumberFormat="1" applyFont="1" applyFill="1" applyBorder="1" applyAlignment="1" applyProtection="1">
      <alignment horizontal="center" vertical="center"/>
      <protection/>
    </xf>
    <xf numFmtId="49" fontId="3" fillId="33" borderId="65" xfId="0" applyNumberFormat="1" applyFont="1" applyFill="1" applyBorder="1" applyAlignment="1" applyProtection="1">
      <alignment horizontal="center" vertical="center"/>
      <protection/>
    </xf>
    <xf numFmtId="49" fontId="3" fillId="33" borderId="53" xfId="0" applyNumberFormat="1" applyFont="1" applyFill="1" applyBorder="1" applyAlignment="1" applyProtection="1">
      <alignment horizontal="center" vertical="center"/>
      <protection/>
    </xf>
    <xf numFmtId="49" fontId="3" fillId="33" borderId="73" xfId="0" applyNumberFormat="1" applyFont="1" applyFill="1" applyBorder="1" applyAlignment="1" applyProtection="1">
      <alignment horizontal="center" vertical="center"/>
      <protection/>
    </xf>
    <xf numFmtId="49" fontId="3" fillId="33" borderId="57" xfId="0" applyNumberFormat="1" applyFont="1" applyFill="1" applyBorder="1" applyAlignment="1" applyProtection="1">
      <alignment horizontal="center" vertical="center"/>
      <protection/>
    </xf>
    <xf numFmtId="49" fontId="3" fillId="33" borderId="57" xfId="0" applyNumberFormat="1" applyFont="1" applyFill="1" applyBorder="1" applyAlignment="1">
      <alignment horizontal="center" vertical="center" wrapText="1"/>
    </xf>
    <xf numFmtId="1" fontId="3" fillId="33" borderId="71" xfId="0" applyNumberFormat="1" applyFont="1" applyFill="1" applyBorder="1" applyAlignment="1" applyProtection="1">
      <alignment horizontal="center" vertical="center"/>
      <protection/>
    </xf>
    <xf numFmtId="180" fontId="3" fillId="33" borderId="69" xfId="0" applyNumberFormat="1" applyFont="1" applyFill="1" applyBorder="1" applyAlignment="1" applyProtection="1">
      <alignment horizontal="center" vertical="center"/>
      <protection/>
    </xf>
    <xf numFmtId="183" fontId="6" fillId="33" borderId="69" xfId="0" applyNumberFormat="1" applyFont="1" applyFill="1" applyBorder="1" applyAlignment="1">
      <alignment horizontal="center" vertical="center" wrapText="1"/>
    </xf>
    <xf numFmtId="1" fontId="3" fillId="33" borderId="61" xfId="0" applyNumberFormat="1" applyFont="1" applyFill="1" applyBorder="1" applyAlignment="1">
      <alignment horizontal="center" vertical="center" wrapText="1"/>
    </xf>
    <xf numFmtId="1" fontId="3" fillId="33" borderId="62" xfId="0" applyNumberFormat="1" applyFont="1" applyFill="1" applyBorder="1" applyAlignment="1">
      <alignment horizontal="center" vertical="center" wrapText="1"/>
    </xf>
    <xf numFmtId="1" fontId="3" fillId="33" borderId="63" xfId="0" applyNumberFormat="1" applyFont="1" applyFill="1" applyBorder="1" applyAlignment="1">
      <alignment horizontal="center" vertical="center" wrapText="1"/>
    </xf>
    <xf numFmtId="49" fontId="3" fillId="33" borderId="26" xfId="0" applyNumberFormat="1" applyFont="1" applyFill="1" applyBorder="1" applyAlignment="1" applyProtection="1">
      <alignment horizontal="center" vertical="center"/>
      <protection/>
    </xf>
    <xf numFmtId="49" fontId="3" fillId="33" borderId="55" xfId="0" applyNumberFormat="1" applyFont="1" applyFill="1" applyBorder="1" applyAlignment="1" applyProtection="1">
      <alignment horizontal="center" vertical="center"/>
      <protection/>
    </xf>
    <xf numFmtId="49" fontId="3" fillId="33" borderId="26" xfId="0" applyNumberFormat="1" applyFont="1" applyFill="1" applyBorder="1" applyAlignment="1" applyProtection="1">
      <alignment vertical="center"/>
      <protection/>
    </xf>
    <xf numFmtId="1" fontId="3" fillId="33" borderId="24" xfId="0" applyNumberFormat="1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right" vertical="center"/>
    </xf>
    <xf numFmtId="184" fontId="6" fillId="33" borderId="69" xfId="0" applyNumberFormat="1" applyFont="1" applyFill="1" applyBorder="1" applyAlignment="1">
      <alignment horizontal="right" vertical="center"/>
    </xf>
    <xf numFmtId="184" fontId="6" fillId="33" borderId="70" xfId="0" applyNumberFormat="1" applyFont="1" applyFill="1" applyBorder="1" applyAlignment="1">
      <alignment horizontal="right" vertical="center"/>
    </xf>
    <xf numFmtId="184" fontId="6" fillId="33" borderId="61" xfId="0" applyNumberFormat="1" applyFont="1" applyFill="1" applyBorder="1" applyAlignment="1">
      <alignment horizontal="right" vertical="center"/>
    </xf>
    <xf numFmtId="184" fontId="6" fillId="33" borderId="62" xfId="0" applyNumberFormat="1" applyFont="1" applyFill="1" applyBorder="1" applyAlignment="1">
      <alignment horizontal="right" vertical="center"/>
    </xf>
    <xf numFmtId="184" fontId="6" fillId="33" borderId="64" xfId="0" applyNumberFormat="1" applyFont="1" applyFill="1" applyBorder="1" applyAlignment="1">
      <alignment horizontal="right" vertical="center"/>
    </xf>
    <xf numFmtId="49" fontId="6" fillId="33" borderId="26" xfId="0" applyNumberFormat="1" applyFont="1" applyFill="1" applyBorder="1" applyAlignment="1">
      <alignment horizontal="right" vertical="center"/>
    </xf>
    <xf numFmtId="49" fontId="6" fillId="33" borderId="24" xfId="0" applyNumberFormat="1" applyFont="1" applyFill="1" applyBorder="1" applyAlignment="1">
      <alignment horizontal="right" vertical="center"/>
    </xf>
    <xf numFmtId="1" fontId="3" fillId="33" borderId="23" xfId="0" applyNumberFormat="1" applyFont="1" applyFill="1" applyBorder="1" applyAlignment="1">
      <alignment horizontal="right" vertical="center"/>
    </xf>
    <xf numFmtId="182" fontId="6" fillId="33" borderId="24" xfId="0" applyNumberFormat="1" applyFont="1" applyFill="1" applyBorder="1" applyAlignment="1">
      <alignment horizontal="center" vertical="center"/>
    </xf>
    <xf numFmtId="182" fontId="6" fillId="33" borderId="24" xfId="0" applyNumberFormat="1" applyFont="1" applyFill="1" applyBorder="1" applyAlignment="1">
      <alignment horizontal="right" vertical="center"/>
    </xf>
    <xf numFmtId="182" fontId="6" fillId="33" borderId="25" xfId="0" applyNumberFormat="1" applyFont="1" applyFill="1" applyBorder="1" applyAlignment="1">
      <alignment horizontal="right" vertical="center"/>
    </xf>
    <xf numFmtId="182" fontId="6" fillId="33" borderId="23" xfId="0" applyNumberFormat="1" applyFont="1" applyFill="1" applyBorder="1" applyAlignment="1">
      <alignment horizontal="right" vertical="center"/>
    </xf>
    <xf numFmtId="182" fontId="6" fillId="33" borderId="65" xfId="0" applyNumberFormat="1" applyFont="1" applyFill="1" applyBorder="1" applyAlignment="1">
      <alignment horizontal="right" vertical="center"/>
    </xf>
    <xf numFmtId="49" fontId="6" fillId="33" borderId="55" xfId="0" applyNumberFormat="1" applyFont="1" applyFill="1" applyBorder="1" applyAlignment="1">
      <alignment horizontal="center" vertical="center"/>
    </xf>
    <xf numFmtId="49" fontId="6" fillId="33" borderId="65" xfId="0" applyNumberFormat="1" applyFont="1" applyFill="1" applyBorder="1" applyAlignment="1">
      <alignment horizontal="center" vertical="center"/>
    </xf>
    <xf numFmtId="49" fontId="6" fillId="33" borderId="65" xfId="0" applyNumberFormat="1" applyFont="1" applyFill="1" applyBorder="1" applyAlignment="1">
      <alignment horizontal="right" vertical="center"/>
    </xf>
    <xf numFmtId="1" fontId="3" fillId="33" borderId="24" xfId="0" applyNumberFormat="1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right" vertical="center"/>
    </xf>
    <xf numFmtId="1" fontId="6" fillId="33" borderId="24" xfId="0" applyNumberFormat="1" applyFont="1" applyFill="1" applyBorder="1" applyAlignment="1">
      <alignment horizontal="right" vertical="center"/>
    </xf>
    <xf numFmtId="1" fontId="3" fillId="33" borderId="71" xfId="0" applyNumberFormat="1" applyFont="1" applyFill="1" applyBorder="1" applyAlignment="1">
      <alignment horizontal="right" vertical="center"/>
    </xf>
    <xf numFmtId="1" fontId="3" fillId="33" borderId="69" xfId="0" applyNumberFormat="1" applyFont="1" applyFill="1" applyBorder="1" applyAlignment="1">
      <alignment horizontal="right" vertical="center"/>
    </xf>
    <xf numFmtId="0" fontId="3" fillId="33" borderId="69" xfId="0" applyFont="1" applyFill="1" applyBorder="1" applyAlignment="1">
      <alignment horizontal="right" vertical="center"/>
    </xf>
    <xf numFmtId="0" fontId="6" fillId="33" borderId="69" xfId="0" applyFont="1" applyFill="1" applyBorder="1" applyAlignment="1">
      <alignment horizontal="right" vertical="center"/>
    </xf>
    <xf numFmtId="1" fontId="6" fillId="33" borderId="71" xfId="0" applyNumberFormat="1" applyFont="1" applyFill="1" applyBorder="1" applyAlignment="1">
      <alignment horizontal="right" vertical="center"/>
    </xf>
    <xf numFmtId="1" fontId="6" fillId="33" borderId="69" xfId="0" applyNumberFormat="1" applyFont="1" applyFill="1" applyBorder="1" applyAlignment="1">
      <alignment horizontal="right" vertical="center"/>
    </xf>
    <xf numFmtId="182" fontId="6" fillId="33" borderId="69" xfId="0" applyNumberFormat="1" applyFont="1" applyFill="1" applyBorder="1" applyAlignment="1">
      <alignment/>
    </xf>
    <xf numFmtId="182" fontId="6" fillId="33" borderId="23" xfId="0" applyNumberFormat="1" applyFont="1" applyFill="1" applyBorder="1" applyAlignment="1">
      <alignment/>
    </xf>
    <xf numFmtId="182" fontId="6" fillId="33" borderId="24" xfId="0" applyNumberFormat="1" applyFont="1" applyFill="1" applyBorder="1" applyAlignment="1">
      <alignment/>
    </xf>
    <xf numFmtId="182" fontId="6" fillId="33" borderId="25" xfId="0" applyNumberFormat="1" applyFont="1" applyFill="1" applyBorder="1" applyAlignment="1">
      <alignment/>
    </xf>
    <xf numFmtId="182" fontId="6" fillId="33" borderId="65" xfId="0" applyNumberFormat="1" applyFont="1" applyFill="1" applyBorder="1" applyAlignment="1">
      <alignment/>
    </xf>
    <xf numFmtId="1" fontId="6" fillId="33" borderId="23" xfId="0" applyNumberFormat="1" applyFont="1" applyFill="1" applyBorder="1" applyAlignment="1">
      <alignment horizontal="right" vertical="center"/>
    </xf>
    <xf numFmtId="0" fontId="6" fillId="33" borderId="24" xfId="0" applyFont="1" applyFill="1" applyBorder="1" applyAlignment="1">
      <alignment horizontal="right" vertical="center"/>
    </xf>
    <xf numFmtId="182" fontId="12" fillId="33" borderId="24" xfId="0" applyNumberFormat="1" applyFont="1" applyFill="1" applyBorder="1" applyAlignment="1">
      <alignment/>
    </xf>
    <xf numFmtId="1" fontId="12" fillId="33" borderId="24" xfId="0" applyNumberFormat="1" applyFont="1" applyFill="1" applyBorder="1" applyAlignment="1">
      <alignment/>
    </xf>
    <xf numFmtId="1" fontId="12" fillId="33" borderId="25" xfId="0" applyNumberFormat="1" applyFont="1" applyFill="1" applyBorder="1" applyAlignment="1">
      <alignment/>
    </xf>
    <xf numFmtId="1" fontId="12" fillId="33" borderId="11" xfId="0" applyNumberFormat="1" applyFont="1" applyFill="1" applyBorder="1" applyAlignment="1">
      <alignment/>
    </xf>
    <xf numFmtId="1" fontId="12" fillId="33" borderId="13" xfId="0" applyNumberFormat="1" applyFont="1" applyFill="1" applyBorder="1" applyAlignment="1">
      <alignment/>
    </xf>
    <xf numFmtId="1" fontId="12" fillId="33" borderId="14" xfId="0" applyNumberFormat="1" applyFont="1" applyFill="1" applyBorder="1" applyAlignment="1">
      <alignment/>
    </xf>
    <xf numFmtId="1" fontId="12" fillId="33" borderId="15" xfId="0" applyNumberFormat="1" applyFont="1" applyFill="1" applyBorder="1" applyAlignment="1">
      <alignment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 vertical="center" wrapText="1"/>
      <protection/>
    </xf>
    <xf numFmtId="1" fontId="3" fillId="33" borderId="0" xfId="0" applyNumberFormat="1" applyFont="1" applyFill="1" applyBorder="1" applyAlignment="1" applyProtection="1">
      <alignment horizontal="center" vertical="center" wrapText="1"/>
      <protection/>
    </xf>
    <xf numFmtId="180" fontId="3" fillId="33" borderId="0" xfId="0" applyNumberFormat="1" applyFont="1" applyFill="1" applyBorder="1" applyAlignment="1" applyProtection="1">
      <alignment horizontal="center" vertical="center" wrapText="1"/>
      <protection/>
    </xf>
    <xf numFmtId="1" fontId="3" fillId="33" borderId="0" xfId="0" applyNumberFormat="1" applyFont="1" applyFill="1" applyBorder="1" applyAlignment="1" applyProtection="1">
      <alignment vertical="center"/>
      <protection/>
    </xf>
    <xf numFmtId="49" fontId="6" fillId="32" borderId="11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182" fontId="6" fillId="32" borderId="16" xfId="0" applyNumberFormat="1" applyFont="1" applyFill="1" applyBorder="1" applyAlignment="1" applyProtection="1">
      <alignment horizontal="center" vertical="center"/>
      <protection/>
    </xf>
    <xf numFmtId="1" fontId="6" fillId="32" borderId="17" xfId="0" applyNumberFormat="1" applyFont="1" applyFill="1" applyBorder="1" applyAlignment="1" applyProtection="1">
      <alignment horizontal="center" vertical="center"/>
      <protection/>
    </xf>
    <xf numFmtId="1" fontId="6" fillId="32" borderId="13" xfId="0" applyNumberFormat="1" applyFont="1" applyFill="1" applyBorder="1" applyAlignment="1" applyProtection="1">
      <alignment horizontal="center" vertical="center"/>
      <protection/>
    </xf>
    <xf numFmtId="1" fontId="6" fillId="32" borderId="14" xfId="0" applyNumberFormat="1" applyFont="1" applyFill="1" applyBorder="1" applyAlignment="1">
      <alignment horizontal="center" vertical="center" wrapText="1"/>
    </xf>
    <xf numFmtId="1" fontId="6" fillId="32" borderId="11" xfId="0" applyNumberFormat="1" applyFont="1" applyFill="1" applyBorder="1" applyAlignment="1">
      <alignment horizontal="center" vertical="center" wrapText="1"/>
    </xf>
    <xf numFmtId="1" fontId="6" fillId="32" borderId="13" xfId="0" applyNumberFormat="1" applyFont="1" applyFill="1" applyBorder="1" applyAlignment="1">
      <alignment horizontal="center" vertical="center" wrapText="1"/>
    </xf>
    <xf numFmtId="1" fontId="6" fillId="32" borderId="15" xfId="0" applyNumberFormat="1" applyFont="1" applyFill="1" applyBorder="1" applyAlignment="1">
      <alignment horizontal="center" vertical="center" wrapText="1"/>
    </xf>
    <xf numFmtId="49" fontId="6" fillId="32" borderId="16" xfId="0" applyNumberFormat="1" applyFont="1" applyFill="1" applyBorder="1" applyAlignment="1">
      <alignment horizontal="center" vertical="center" wrapText="1"/>
    </xf>
    <xf numFmtId="49" fontId="6" fillId="32" borderId="18" xfId="0" applyNumberFormat="1" applyFont="1" applyFill="1" applyBorder="1" applyAlignment="1">
      <alignment horizontal="center" vertical="center" wrapText="1"/>
    </xf>
    <xf numFmtId="49" fontId="6" fillId="32" borderId="19" xfId="0" applyNumberFormat="1" applyFont="1" applyFill="1" applyBorder="1" applyAlignment="1">
      <alignment horizontal="center" vertical="center" wrapText="1"/>
    </xf>
    <xf numFmtId="49" fontId="6" fillId="32" borderId="33" xfId="0" applyNumberFormat="1" applyFont="1" applyFill="1" applyBorder="1" applyAlignment="1" applyProtection="1">
      <alignment horizontal="center" vertical="center"/>
      <protection/>
    </xf>
    <xf numFmtId="0" fontId="28" fillId="32" borderId="10" xfId="0" applyFont="1" applyFill="1" applyBorder="1" applyAlignment="1">
      <alignment horizontal="center" vertical="center" wrapText="1"/>
    </xf>
    <xf numFmtId="0" fontId="28" fillId="32" borderId="12" xfId="0" applyFont="1" applyFill="1" applyBorder="1" applyAlignment="1">
      <alignment horizontal="center" vertical="center" wrapText="1"/>
    </xf>
    <xf numFmtId="0" fontId="28" fillId="32" borderId="34" xfId="0" applyFont="1" applyFill="1" applyBorder="1" applyAlignment="1">
      <alignment horizontal="center" vertical="center" wrapText="1"/>
    </xf>
    <xf numFmtId="183" fontId="16" fillId="32" borderId="35" xfId="0" applyNumberFormat="1" applyFont="1" applyFill="1" applyBorder="1" applyAlignment="1" applyProtection="1">
      <alignment horizontal="center" vertical="center"/>
      <protection/>
    </xf>
    <xf numFmtId="1" fontId="16" fillId="32" borderId="17" xfId="0" applyNumberFormat="1" applyFont="1" applyFill="1" applyBorder="1" applyAlignment="1" applyProtection="1">
      <alignment horizontal="center" vertical="center"/>
      <protection/>
    </xf>
    <xf numFmtId="0" fontId="6" fillId="32" borderId="10" xfId="0" applyFont="1" applyFill="1" applyBorder="1" applyAlignment="1">
      <alignment horizontal="center" vertical="center" wrapText="1"/>
    </xf>
    <xf numFmtId="1" fontId="6" fillId="32" borderId="33" xfId="0" applyNumberFormat="1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 wrapText="1"/>
    </xf>
    <xf numFmtId="1" fontId="6" fillId="32" borderId="34" xfId="0" applyNumberFormat="1" applyFont="1" applyFill="1" applyBorder="1" applyAlignment="1">
      <alignment horizontal="center" vertical="center" wrapText="1"/>
    </xf>
    <xf numFmtId="49" fontId="28" fillId="32" borderId="38" xfId="0" applyNumberFormat="1" applyFont="1" applyFill="1" applyBorder="1" applyAlignment="1">
      <alignment horizontal="center" vertical="center" wrapText="1"/>
    </xf>
    <xf numFmtId="49" fontId="6" fillId="32" borderId="38" xfId="0" applyNumberFormat="1" applyFont="1" applyFill="1" applyBorder="1" applyAlignment="1">
      <alignment horizontal="center" vertical="center" wrapText="1"/>
    </xf>
    <xf numFmtId="49" fontId="6" fillId="32" borderId="39" xfId="0" applyNumberFormat="1" applyFont="1" applyFill="1" applyBorder="1" applyAlignment="1">
      <alignment horizontal="center" vertical="center" wrapText="1"/>
    </xf>
    <xf numFmtId="49" fontId="6" fillId="32" borderId="40" xfId="0" applyNumberFormat="1" applyFont="1" applyFill="1" applyBorder="1" applyAlignment="1">
      <alignment horizontal="center" vertical="center" wrapText="1"/>
    </xf>
    <xf numFmtId="49" fontId="6" fillId="32" borderId="41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left" vertical="center" wrapText="1"/>
    </xf>
    <xf numFmtId="1" fontId="6" fillId="32" borderId="10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/>
    </xf>
    <xf numFmtId="183" fontId="6" fillId="32" borderId="10" xfId="0" applyNumberFormat="1" applyFont="1" applyFill="1" applyBorder="1" applyAlignment="1" applyProtection="1">
      <alignment horizontal="center" vertical="center"/>
      <protection/>
    </xf>
    <xf numFmtId="1" fontId="6" fillId="32" borderId="12" xfId="0" applyNumberFormat="1" applyFont="1" applyFill="1" applyBorder="1" applyAlignment="1">
      <alignment horizontal="center" vertical="center" wrapText="1"/>
    </xf>
    <xf numFmtId="49" fontId="6" fillId="32" borderId="33" xfId="0" applyNumberFormat="1" applyFont="1" applyFill="1" applyBorder="1" applyAlignment="1">
      <alignment horizontal="center" vertical="center" wrapText="1"/>
    </xf>
    <xf numFmtId="49" fontId="6" fillId="32" borderId="42" xfId="0" applyNumberFormat="1" applyFont="1" applyFill="1" applyBorder="1" applyAlignment="1">
      <alignment horizontal="center" vertical="center" wrapText="1"/>
    </xf>
    <xf numFmtId="49" fontId="6" fillId="32" borderId="34" xfId="0" applyNumberFormat="1" applyFont="1" applyFill="1" applyBorder="1" applyAlignment="1">
      <alignment horizontal="center" vertical="center" wrapText="1"/>
    </xf>
    <xf numFmtId="49" fontId="6" fillId="32" borderId="35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vertical="center" wrapText="1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49" fontId="6" fillId="32" borderId="44" xfId="0" applyNumberFormat="1" applyFont="1" applyFill="1" applyBorder="1" applyAlignment="1">
      <alignment horizontal="center" vertical="center" wrapText="1"/>
    </xf>
    <xf numFmtId="1" fontId="6" fillId="32" borderId="44" xfId="0" applyNumberFormat="1" applyFont="1" applyFill="1" applyBorder="1" applyAlignment="1">
      <alignment horizontal="center" vertical="center"/>
    </xf>
    <xf numFmtId="1" fontId="6" fillId="32" borderId="44" xfId="0" applyNumberFormat="1" applyFont="1" applyFill="1" applyBorder="1" applyAlignment="1" applyProtection="1">
      <alignment horizontal="center" vertical="center"/>
      <protection/>
    </xf>
    <xf numFmtId="1" fontId="6" fillId="32" borderId="45" xfId="0" applyNumberFormat="1" applyFont="1" applyFill="1" applyBorder="1" applyAlignment="1">
      <alignment horizontal="center" vertical="center" wrapText="1"/>
    </xf>
    <xf numFmtId="49" fontId="6" fillId="32" borderId="61" xfId="0" applyNumberFormat="1" applyFont="1" applyFill="1" applyBorder="1" applyAlignment="1">
      <alignment horizontal="center" vertical="center" wrapText="1"/>
    </xf>
    <xf numFmtId="49" fontId="6" fillId="32" borderId="46" xfId="0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vertical="center"/>
    </xf>
    <xf numFmtId="49" fontId="6" fillId="32" borderId="15" xfId="0" applyNumberFormat="1" applyFont="1" applyFill="1" applyBorder="1" applyAlignment="1">
      <alignment horizontal="center" vertical="center"/>
    </xf>
    <xf numFmtId="49" fontId="6" fillId="32" borderId="33" xfId="0" applyNumberFormat="1" applyFont="1" applyFill="1" applyBorder="1" applyAlignment="1">
      <alignment horizontal="center" vertical="center"/>
    </xf>
    <xf numFmtId="49" fontId="6" fillId="32" borderId="34" xfId="0" applyNumberFormat="1" applyFont="1" applyFill="1" applyBorder="1" applyAlignment="1">
      <alignment horizontal="center" vertical="center"/>
    </xf>
    <xf numFmtId="0" fontId="6" fillId="32" borderId="10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 applyProtection="1">
      <alignment horizontal="center" vertical="center"/>
      <protection/>
    </xf>
    <xf numFmtId="49" fontId="6" fillId="32" borderId="12" xfId="0" applyNumberFormat="1" applyFont="1" applyFill="1" applyBorder="1" applyAlignment="1">
      <alignment horizontal="center" vertical="center"/>
    </xf>
    <xf numFmtId="49" fontId="6" fillId="32" borderId="15" xfId="0" applyNumberFormat="1" applyFont="1" applyFill="1" applyBorder="1" applyAlignment="1">
      <alignment horizontal="center" vertical="center" wrapText="1"/>
    </xf>
    <xf numFmtId="49" fontId="6" fillId="32" borderId="13" xfId="0" applyNumberFormat="1" applyFont="1" applyFill="1" applyBorder="1" applyAlignment="1">
      <alignment horizontal="center" vertical="center" wrapText="1"/>
    </xf>
    <xf numFmtId="49" fontId="6" fillId="32" borderId="36" xfId="0" applyNumberFormat="1" applyFont="1" applyFill="1" applyBorder="1" applyAlignment="1">
      <alignment horizontal="center" vertical="center" wrapText="1"/>
    </xf>
    <xf numFmtId="1" fontId="16" fillId="32" borderId="10" xfId="0" applyNumberFormat="1" applyFont="1" applyFill="1" applyBorder="1" applyAlignment="1">
      <alignment horizontal="center" vertical="center"/>
    </xf>
    <xf numFmtId="49" fontId="6" fillId="32" borderId="12" xfId="0" applyNumberFormat="1" applyFont="1" applyFill="1" applyBorder="1" applyAlignment="1">
      <alignment horizontal="center" vertical="center" wrapText="1"/>
    </xf>
    <xf numFmtId="49" fontId="16" fillId="32" borderId="35" xfId="0" applyNumberFormat="1" applyFont="1" applyFill="1" applyBorder="1" applyAlignment="1">
      <alignment horizontal="center" vertical="center" wrapText="1"/>
    </xf>
    <xf numFmtId="49" fontId="16" fillId="32" borderId="10" xfId="0" applyNumberFormat="1" applyFont="1" applyFill="1" applyBorder="1" applyAlignment="1">
      <alignment horizontal="left" vertical="center" wrapText="1"/>
    </xf>
    <xf numFmtId="1" fontId="6" fillId="32" borderId="44" xfId="0" applyNumberFormat="1" applyFont="1" applyFill="1" applyBorder="1" applyAlignment="1">
      <alignment horizontal="center" vertical="center" wrapText="1"/>
    </xf>
    <xf numFmtId="0" fontId="6" fillId="32" borderId="44" xfId="0" applyFont="1" applyFill="1" applyBorder="1" applyAlignment="1">
      <alignment horizontal="center" vertical="center" wrapText="1"/>
    </xf>
    <xf numFmtId="49" fontId="6" fillId="32" borderId="74" xfId="0" applyNumberFormat="1" applyFont="1" applyFill="1" applyBorder="1" applyAlignment="1">
      <alignment horizontal="center" vertical="center" wrapText="1"/>
    </xf>
    <xf numFmtId="49" fontId="6" fillId="32" borderId="75" xfId="0" applyNumberFormat="1" applyFont="1" applyFill="1" applyBorder="1" applyAlignment="1">
      <alignment horizontal="center" vertical="center" wrapText="1"/>
    </xf>
    <xf numFmtId="49" fontId="6" fillId="32" borderId="64" xfId="0" applyNumberFormat="1" applyFont="1" applyFill="1" applyBorder="1" applyAlignment="1">
      <alignment horizontal="center" vertical="center" wrapText="1"/>
    </xf>
    <xf numFmtId="180" fontId="3" fillId="34" borderId="0" xfId="0" applyNumberFormat="1" applyFont="1" applyFill="1" applyBorder="1" applyAlignment="1" applyProtection="1">
      <alignment vertical="center"/>
      <protection/>
    </xf>
    <xf numFmtId="180" fontId="6" fillId="32" borderId="10" xfId="0" applyNumberFormat="1" applyFont="1" applyFill="1" applyBorder="1" applyAlignment="1" applyProtection="1">
      <alignment horizontal="center" vertical="center"/>
      <protection/>
    </xf>
    <xf numFmtId="49" fontId="6" fillId="32" borderId="35" xfId="0" applyNumberFormat="1" applyFont="1" applyFill="1" applyBorder="1" applyAlignment="1" applyProtection="1">
      <alignment horizontal="center" vertical="center"/>
      <protection/>
    </xf>
    <xf numFmtId="49" fontId="6" fillId="32" borderId="42" xfId="0" applyNumberFormat="1" applyFont="1" applyFill="1" applyBorder="1" applyAlignment="1" applyProtection="1">
      <alignment horizontal="center" vertical="center"/>
      <protection/>
    </xf>
    <xf numFmtId="49" fontId="6" fillId="32" borderId="34" xfId="0" applyNumberFormat="1" applyFont="1" applyFill="1" applyBorder="1" applyAlignment="1" applyProtection="1">
      <alignment horizontal="center" vertical="center"/>
      <protection/>
    </xf>
    <xf numFmtId="49" fontId="6" fillId="32" borderId="12" xfId="0" applyNumberFormat="1" applyFont="1" applyFill="1" applyBorder="1" applyAlignment="1" applyProtection="1">
      <alignment horizontal="center" vertical="center"/>
      <protection/>
    </xf>
    <xf numFmtId="49" fontId="6" fillId="32" borderId="62" xfId="0" applyNumberFormat="1" applyFont="1" applyFill="1" applyBorder="1" applyAlignment="1" applyProtection="1">
      <alignment horizontal="center" vertical="center"/>
      <protection/>
    </xf>
    <xf numFmtId="1" fontId="6" fillId="32" borderId="62" xfId="0" applyNumberFormat="1" applyFont="1" applyFill="1" applyBorder="1" applyAlignment="1" applyProtection="1">
      <alignment horizontal="center" vertical="center"/>
      <protection/>
    </xf>
    <xf numFmtId="180" fontId="6" fillId="32" borderId="62" xfId="0" applyNumberFormat="1" applyFont="1" applyFill="1" applyBorder="1" applyAlignment="1" applyProtection="1">
      <alignment horizontal="center" vertical="center"/>
      <protection/>
    </xf>
    <xf numFmtId="0" fontId="6" fillId="32" borderId="62" xfId="0" applyFont="1" applyFill="1" applyBorder="1" applyAlignment="1">
      <alignment horizontal="center" vertical="center" wrapText="1"/>
    </xf>
    <xf numFmtId="1" fontId="6" fillId="32" borderId="62" xfId="0" applyNumberFormat="1" applyFont="1" applyFill="1" applyBorder="1" applyAlignment="1">
      <alignment horizontal="center" vertical="center"/>
    </xf>
    <xf numFmtId="1" fontId="6" fillId="32" borderId="63" xfId="0" applyNumberFormat="1" applyFont="1" applyFill="1" applyBorder="1" applyAlignment="1">
      <alignment horizontal="center" vertical="center" wrapText="1"/>
    </xf>
    <xf numFmtId="49" fontId="6" fillId="32" borderId="74" xfId="0" applyNumberFormat="1" applyFont="1" applyFill="1" applyBorder="1" applyAlignment="1" applyProtection="1">
      <alignment horizontal="center" vertical="center"/>
      <protection/>
    </xf>
    <xf numFmtId="49" fontId="6" fillId="32" borderId="64" xfId="0" applyNumberFormat="1" applyFont="1" applyFill="1" applyBorder="1" applyAlignment="1" applyProtection="1">
      <alignment horizontal="center" vertical="center"/>
      <protection/>
    </xf>
    <xf numFmtId="49" fontId="6" fillId="32" borderId="61" xfId="0" applyNumberFormat="1" applyFont="1" applyFill="1" applyBorder="1" applyAlignment="1" applyProtection="1">
      <alignment horizontal="center" vertical="center"/>
      <protection/>
    </xf>
    <xf numFmtId="49" fontId="6" fillId="32" borderId="63" xfId="0" applyNumberFormat="1" applyFont="1" applyFill="1" applyBorder="1" applyAlignment="1" applyProtection="1">
      <alignment horizontal="center" vertical="center"/>
      <protection/>
    </xf>
    <xf numFmtId="182" fontId="6" fillId="32" borderId="17" xfId="0" applyNumberFormat="1" applyFont="1" applyFill="1" applyBorder="1" applyAlignment="1">
      <alignment horizontal="center" vertical="center" wrapText="1"/>
    </xf>
    <xf numFmtId="49" fontId="6" fillId="32" borderId="76" xfId="0" applyNumberFormat="1" applyFont="1" applyFill="1" applyBorder="1" applyAlignment="1">
      <alignment horizontal="center" vertical="center" wrapText="1"/>
    </xf>
    <xf numFmtId="49" fontId="6" fillId="32" borderId="28" xfId="0" applyNumberFormat="1" applyFont="1" applyFill="1" applyBorder="1" applyAlignment="1">
      <alignment horizontal="center" vertical="center" wrapText="1"/>
    </xf>
    <xf numFmtId="49" fontId="6" fillId="32" borderId="27" xfId="0" applyNumberFormat="1" applyFont="1" applyFill="1" applyBorder="1" applyAlignment="1">
      <alignment horizontal="center" vertical="center" wrapText="1"/>
    </xf>
    <xf numFmtId="49" fontId="6" fillId="32" borderId="31" xfId="0" applyNumberFormat="1" applyFont="1" applyFill="1" applyBorder="1" applyAlignment="1">
      <alignment horizontal="center" vertical="center" wrapText="1"/>
    </xf>
    <xf numFmtId="49" fontId="6" fillId="32" borderId="29" xfId="0" applyNumberFormat="1" applyFont="1" applyFill="1" applyBorder="1" applyAlignment="1">
      <alignment horizontal="center" vertical="center" wrapText="1"/>
    </xf>
    <xf numFmtId="0" fontId="6" fillId="32" borderId="10" xfId="0" applyNumberFormat="1" applyFont="1" applyFill="1" applyBorder="1" applyAlignment="1" applyProtection="1">
      <alignment horizontal="left" vertical="center"/>
      <protection/>
    </xf>
    <xf numFmtId="182" fontId="6" fillId="32" borderId="10" xfId="0" applyNumberFormat="1" applyFont="1" applyFill="1" applyBorder="1" applyAlignment="1">
      <alignment horizontal="center" vertical="center" wrapText="1"/>
    </xf>
    <xf numFmtId="49" fontId="6" fillId="32" borderId="43" xfId="0" applyNumberFormat="1" applyFont="1" applyFill="1" applyBorder="1" applyAlignment="1">
      <alignment horizontal="center" vertical="center" wrapText="1"/>
    </xf>
    <xf numFmtId="49" fontId="6" fillId="32" borderId="17" xfId="0" applyNumberFormat="1" applyFont="1" applyFill="1" applyBorder="1" applyAlignment="1" applyProtection="1">
      <alignment horizontal="right" vertical="center"/>
      <protection/>
    </xf>
    <xf numFmtId="0" fontId="6" fillId="32" borderId="17" xfId="0" applyFont="1" applyFill="1" applyBorder="1" applyAlignment="1">
      <alignment horizontal="left" vertical="center" wrapText="1"/>
    </xf>
    <xf numFmtId="1" fontId="6" fillId="32" borderId="17" xfId="0" applyNumberFormat="1" applyFont="1" applyFill="1" applyBorder="1" applyAlignment="1">
      <alignment horizontal="right" vertical="center"/>
    </xf>
    <xf numFmtId="1" fontId="6" fillId="32" borderId="17" xfId="0" applyNumberFormat="1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right" vertical="center"/>
    </xf>
    <xf numFmtId="182" fontId="6" fillId="32" borderId="28" xfId="0" applyNumberFormat="1" applyFont="1" applyFill="1" applyBorder="1" applyAlignment="1">
      <alignment horizontal="right" vertical="center"/>
    </xf>
    <xf numFmtId="182" fontId="6" fillId="32" borderId="27" xfId="0" applyNumberFormat="1" applyFont="1" applyFill="1" applyBorder="1" applyAlignment="1">
      <alignment horizontal="right" vertical="center"/>
    </xf>
    <xf numFmtId="182" fontId="6" fillId="32" borderId="17" xfId="0" applyNumberFormat="1" applyFont="1" applyFill="1" applyBorder="1" applyAlignment="1">
      <alignment horizontal="right" vertical="center"/>
    </xf>
    <xf numFmtId="182" fontId="6" fillId="32" borderId="29" xfId="0" applyNumberFormat="1" applyFont="1" applyFill="1" applyBorder="1" applyAlignment="1">
      <alignment horizontal="right" vertical="center"/>
    </xf>
    <xf numFmtId="182" fontId="3" fillId="33" borderId="24" xfId="0" applyNumberFormat="1" applyFont="1" applyFill="1" applyBorder="1" applyAlignment="1">
      <alignment horizontal="right" vertical="center"/>
    </xf>
    <xf numFmtId="1" fontId="3" fillId="33" borderId="25" xfId="0" applyNumberFormat="1" applyFont="1" applyFill="1" applyBorder="1" applyAlignment="1">
      <alignment horizontal="right" vertical="center"/>
    </xf>
    <xf numFmtId="1" fontId="3" fillId="33" borderId="33" xfId="0" applyNumberFormat="1" applyFont="1" applyFill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right" vertical="center"/>
    </xf>
    <xf numFmtId="1" fontId="3" fillId="33" borderId="12" xfId="0" applyNumberFormat="1" applyFont="1" applyFill="1" applyBorder="1" applyAlignment="1">
      <alignment horizontal="right" vertical="center"/>
    </xf>
    <xf numFmtId="1" fontId="3" fillId="33" borderId="34" xfId="0" applyNumberFormat="1" applyFont="1" applyFill="1" applyBorder="1" applyAlignment="1">
      <alignment horizontal="right" vertical="center"/>
    </xf>
    <xf numFmtId="49" fontId="3" fillId="33" borderId="26" xfId="0" applyNumberFormat="1" applyFont="1" applyFill="1" applyBorder="1" applyAlignment="1">
      <alignment horizontal="right" vertical="center"/>
    </xf>
    <xf numFmtId="49" fontId="3" fillId="33" borderId="55" xfId="0" applyNumberFormat="1" applyFont="1" applyFill="1" applyBorder="1" applyAlignment="1">
      <alignment horizontal="center" vertical="center"/>
    </xf>
    <xf numFmtId="49" fontId="3" fillId="33" borderId="65" xfId="0" applyNumberFormat="1" applyFont="1" applyFill="1" applyBorder="1" applyAlignment="1">
      <alignment horizontal="center" vertical="center"/>
    </xf>
    <xf numFmtId="49" fontId="3" fillId="33" borderId="65" xfId="0" applyNumberFormat="1" applyFont="1" applyFill="1" applyBorder="1" applyAlignment="1">
      <alignment horizontal="right" vertical="center"/>
    </xf>
    <xf numFmtId="184" fontId="3" fillId="33" borderId="69" xfId="0" applyNumberFormat="1" applyFont="1" applyFill="1" applyBorder="1" applyAlignment="1">
      <alignment horizontal="right" vertical="center"/>
    </xf>
    <xf numFmtId="0" fontId="3" fillId="33" borderId="70" xfId="0" applyFont="1" applyFill="1" applyBorder="1" applyAlignment="1">
      <alignment horizontal="right" vertical="center"/>
    </xf>
    <xf numFmtId="0" fontId="3" fillId="33" borderId="38" xfId="0" applyFont="1" applyFill="1" applyBorder="1" applyAlignment="1">
      <alignment horizontal="right" vertical="center"/>
    </xf>
    <xf numFmtId="0" fontId="3" fillId="33" borderId="44" xfId="0" applyFont="1" applyFill="1" applyBorder="1" applyAlignment="1">
      <alignment horizontal="right" vertical="center"/>
    </xf>
    <xf numFmtId="0" fontId="3" fillId="33" borderId="45" xfId="0" applyFont="1" applyFill="1" applyBorder="1" applyAlignment="1">
      <alignment horizontal="right" vertical="center"/>
    </xf>
    <xf numFmtId="0" fontId="3" fillId="33" borderId="46" xfId="0" applyFont="1" applyFill="1" applyBorder="1" applyAlignment="1">
      <alignment horizontal="right" vertical="center"/>
    </xf>
    <xf numFmtId="49" fontId="3" fillId="33" borderId="72" xfId="0" applyNumberFormat="1" applyFont="1" applyFill="1" applyBorder="1" applyAlignment="1">
      <alignment horizontal="center" vertical="center" wrapText="1"/>
    </xf>
    <xf numFmtId="49" fontId="3" fillId="33" borderId="55" xfId="0" applyNumberFormat="1" applyFont="1" applyFill="1" applyBorder="1" applyAlignment="1">
      <alignment horizontal="center" vertical="center" wrapText="1"/>
    </xf>
    <xf numFmtId="49" fontId="3" fillId="33" borderId="58" xfId="0" applyNumberFormat="1" applyFont="1" applyFill="1" applyBorder="1" applyAlignment="1">
      <alignment horizontal="center" vertical="center" wrapText="1"/>
    </xf>
    <xf numFmtId="180" fontId="6" fillId="32" borderId="0" xfId="0" applyNumberFormat="1" applyFont="1" applyFill="1" applyBorder="1" applyAlignment="1" applyProtection="1">
      <alignment horizontal="center" vertical="center" wrapText="1"/>
      <protection/>
    </xf>
    <xf numFmtId="49" fontId="6" fillId="32" borderId="0" xfId="0" applyNumberFormat="1" applyFont="1" applyFill="1" applyBorder="1" applyAlignment="1" applyProtection="1">
      <alignment horizontal="center" vertical="center"/>
      <protection/>
    </xf>
    <xf numFmtId="1" fontId="6" fillId="33" borderId="24" xfId="0" applyNumberFormat="1" applyFont="1" applyFill="1" applyBorder="1" applyAlignment="1" applyProtection="1">
      <alignment horizontal="center" vertical="center"/>
      <protection/>
    </xf>
    <xf numFmtId="183" fontId="3" fillId="32" borderId="10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>
      <alignment vertical="center" wrapText="1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27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6" fillId="32" borderId="72" xfId="0" applyNumberFormat="1" applyFont="1" applyFill="1" applyBorder="1" applyAlignment="1" applyProtection="1">
      <alignment horizontal="center" vertical="center"/>
      <protection/>
    </xf>
    <xf numFmtId="1" fontId="6" fillId="32" borderId="72" xfId="0" applyNumberFormat="1" applyFont="1" applyFill="1" applyBorder="1" applyAlignment="1" applyProtection="1">
      <alignment horizontal="center" vertical="center"/>
      <protection/>
    </xf>
    <xf numFmtId="1" fontId="6" fillId="32" borderId="69" xfId="0" applyNumberFormat="1" applyFont="1" applyFill="1" applyBorder="1" applyAlignment="1" applyProtection="1">
      <alignment horizontal="center" vertical="center"/>
      <protection/>
    </xf>
    <xf numFmtId="180" fontId="6" fillId="32" borderId="69" xfId="0" applyNumberFormat="1" applyFont="1" applyFill="1" applyBorder="1" applyAlignment="1" applyProtection="1">
      <alignment horizontal="center" vertical="center"/>
      <protection/>
    </xf>
    <xf numFmtId="1" fontId="6" fillId="32" borderId="70" xfId="0" applyNumberFormat="1" applyFont="1" applyFill="1" applyBorder="1" applyAlignment="1">
      <alignment horizontal="center" vertical="center" wrapText="1"/>
    </xf>
    <xf numFmtId="49" fontId="6" fillId="32" borderId="57" xfId="0" applyNumberFormat="1" applyFont="1" applyFill="1" applyBorder="1" applyAlignment="1" applyProtection="1">
      <alignment horizontal="center" vertical="center"/>
      <protection/>
    </xf>
    <xf numFmtId="49" fontId="6" fillId="32" borderId="58" xfId="0" applyNumberFormat="1" applyFont="1" applyFill="1" applyBorder="1" applyAlignment="1" applyProtection="1">
      <alignment horizontal="center" vertical="center"/>
      <protection/>
    </xf>
    <xf numFmtId="49" fontId="6" fillId="32" borderId="56" xfId="0" applyNumberFormat="1" applyFont="1" applyFill="1" applyBorder="1" applyAlignment="1" applyProtection="1">
      <alignment horizontal="center" vertical="center"/>
      <protection/>
    </xf>
    <xf numFmtId="49" fontId="6" fillId="32" borderId="0" xfId="0" applyNumberFormat="1" applyFont="1" applyFill="1" applyBorder="1" applyAlignment="1">
      <alignment horizontal="center" vertical="center" wrapText="1"/>
    </xf>
    <xf numFmtId="49" fontId="6" fillId="32" borderId="60" xfId="0" applyNumberFormat="1" applyFont="1" applyFill="1" applyBorder="1" applyAlignment="1">
      <alignment horizontal="center" vertical="center" wrapText="1"/>
    </xf>
    <xf numFmtId="49" fontId="6" fillId="32" borderId="63" xfId="0" applyNumberFormat="1" applyFont="1" applyFill="1" applyBorder="1" applyAlignment="1">
      <alignment horizontal="center" vertical="center" wrapText="1"/>
    </xf>
    <xf numFmtId="49" fontId="3" fillId="33" borderId="6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 applyProtection="1">
      <alignment horizontal="left" vertical="center" wrapText="1"/>
      <protection/>
    </xf>
    <xf numFmtId="0" fontId="3" fillId="32" borderId="10" xfId="0" applyFont="1" applyFill="1" applyBorder="1" applyAlignment="1">
      <alignment horizontal="center" vertical="center" wrapText="1"/>
    </xf>
    <xf numFmtId="49" fontId="3" fillId="32" borderId="62" xfId="0" applyNumberFormat="1" applyFont="1" applyFill="1" applyBorder="1" applyAlignment="1" applyProtection="1">
      <alignment horizontal="left" vertical="center" wrapText="1"/>
      <protection/>
    </xf>
    <xf numFmtId="0" fontId="3" fillId="32" borderId="62" xfId="0" applyFont="1" applyFill="1" applyBorder="1" applyAlignment="1">
      <alignment horizontal="center" vertical="center" wrapText="1"/>
    </xf>
    <xf numFmtId="1" fontId="3" fillId="32" borderId="62" xfId="0" applyNumberFormat="1" applyFont="1" applyFill="1" applyBorder="1" applyAlignment="1">
      <alignment horizontal="center" vertical="center"/>
    </xf>
    <xf numFmtId="0" fontId="3" fillId="32" borderId="69" xfId="0" applyFont="1" applyFill="1" applyBorder="1" applyAlignment="1">
      <alignment horizontal="center" vertical="center" wrapText="1"/>
    </xf>
    <xf numFmtId="184" fontId="6" fillId="33" borderId="24" xfId="0" applyNumberFormat="1" applyFont="1" applyFill="1" applyBorder="1" applyAlignment="1">
      <alignment horizontal="center" vertical="center"/>
    </xf>
    <xf numFmtId="185" fontId="6" fillId="33" borderId="24" xfId="0" applyNumberFormat="1" applyFont="1" applyFill="1" applyBorder="1" applyAlignment="1">
      <alignment horizontal="center" vertical="center"/>
    </xf>
    <xf numFmtId="185" fontId="3" fillId="33" borderId="24" xfId="0" applyNumberFormat="1" applyFont="1" applyFill="1" applyBorder="1" applyAlignment="1">
      <alignment horizontal="center" vertical="center" wrapText="1"/>
    </xf>
    <xf numFmtId="185" fontId="6" fillId="33" borderId="69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49" fontId="6" fillId="33" borderId="72" xfId="0" applyNumberFormat="1" applyFont="1" applyFill="1" applyBorder="1" applyAlignment="1">
      <alignment horizontal="center"/>
    </xf>
    <xf numFmtId="49" fontId="6" fillId="33" borderId="69" xfId="0" applyNumberFormat="1" applyFont="1" applyFill="1" applyBorder="1" applyAlignment="1">
      <alignment horizontal="center"/>
    </xf>
    <xf numFmtId="0" fontId="3" fillId="32" borderId="12" xfId="0" applyFont="1" applyFill="1" applyBorder="1" applyAlignment="1" applyProtection="1">
      <alignment horizontal="right" vertical="center"/>
      <protection/>
    </xf>
    <xf numFmtId="0" fontId="3" fillId="32" borderId="12" xfId="0" applyNumberFormat="1" applyFont="1" applyFill="1" applyBorder="1" applyAlignment="1" applyProtection="1">
      <alignment horizontal="right" vertical="center"/>
      <protection/>
    </xf>
    <xf numFmtId="49" fontId="3" fillId="0" borderId="77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180" fontId="3" fillId="0" borderId="17" xfId="0" applyNumberFormat="1" applyFont="1" applyFill="1" applyBorder="1" applyAlignment="1" applyProtection="1">
      <alignment horizontal="center" vertical="center" wrapText="1"/>
      <protection/>
    </xf>
    <xf numFmtId="180" fontId="3" fillId="0" borderId="28" xfId="0" applyNumberFormat="1" applyFont="1" applyFill="1" applyBorder="1" applyAlignment="1" applyProtection="1">
      <alignment horizontal="center" vertical="center" wrapText="1"/>
      <protection/>
    </xf>
    <xf numFmtId="183" fontId="17" fillId="0" borderId="77" xfId="0" applyNumberFormat="1" applyFont="1" applyFill="1" applyBorder="1" applyAlignment="1" applyProtection="1">
      <alignment horizontal="center" vertical="center"/>
      <protection/>
    </xf>
    <xf numFmtId="0" fontId="17" fillId="0" borderId="27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7" xfId="0" applyNumberFormat="1" applyFont="1" applyFill="1" applyBorder="1" applyAlignment="1">
      <alignment horizontal="center" vertical="center" wrapText="1"/>
    </xf>
    <xf numFmtId="1" fontId="17" fillId="0" borderId="29" xfId="0" applyNumberFormat="1" applyFont="1" applyFill="1" applyBorder="1" applyAlignment="1">
      <alignment horizontal="center" vertical="center" wrapText="1"/>
    </xf>
    <xf numFmtId="49" fontId="3" fillId="0" borderId="78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2" xfId="0" applyNumberFormat="1" applyFont="1" applyFill="1" applyBorder="1" applyAlignment="1" applyProtection="1">
      <alignment horizontal="center" vertical="center" wrapText="1"/>
      <protection/>
    </xf>
    <xf numFmtId="183" fontId="17" fillId="0" borderId="78" xfId="0" applyNumberFormat="1" applyFont="1" applyFill="1" applyBorder="1" applyAlignment="1" applyProtection="1">
      <alignment horizontal="center" vertical="center"/>
      <protection/>
    </xf>
    <xf numFmtId="0" fontId="17" fillId="0" borderId="3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1" fontId="16" fillId="0" borderId="34" xfId="0" applyNumberFormat="1" applyFont="1" applyFill="1" applyBorder="1" applyAlignment="1">
      <alignment horizontal="center" vertical="center" wrapText="1"/>
    </xf>
    <xf numFmtId="49" fontId="3" fillId="0" borderId="79" xfId="0" applyNumberFormat="1" applyFont="1" applyFill="1" applyBorder="1" applyAlignment="1">
      <alignment horizontal="center" vertical="center" wrapText="1"/>
    </xf>
    <xf numFmtId="49" fontId="6" fillId="0" borderId="80" xfId="0" applyNumberFormat="1" applyFont="1" applyFill="1" applyBorder="1" applyAlignment="1">
      <alignment horizontal="left" vertical="center" wrapText="1"/>
    </xf>
    <xf numFmtId="49" fontId="3" fillId="0" borderId="61" xfId="0" applyNumberFormat="1" applyFont="1" applyFill="1" applyBorder="1" applyAlignment="1">
      <alignment horizontal="center" vertical="center"/>
    </xf>
    <xf numFmtId="49" fontId="3" fillId="0" borderId="62" xfId="0" applyNumberFormat="1" applyFont="1" applyFill="1" applyBorder="1" applyAlignment="1">
      <alignment horizontal="center" vertical="center"/>
    </xf>
    <xf numFmtId="180" fontId="3" fillId="0" borderId="62" xfId="0" applyNumberFormat="1" applyFont="1" applyFill="1" applyBorder="1" applyAlignment="1" applyProtection="1">
      <alignment horizontal="center" vertical="center" wrapText="1"/>
      <protection/>
    </xf>
    <xf numFmtId="180" fontId="3" fillId="0" borderId="63" xfId="0" applyNumberFormat="1" applyFont="1" applyFill="1" applyBorder="1" applyAlignment="1" applyProtection="1">
      <alignment horizontal="center" vertical="center" wrapText="1"/>
      <protection/>
    </xf>
    <xf numFmtId="183" fontId="16" fillId="0" borderId="79" xfId="0" applyNumberFormat="1" applyFont="1" applyFill="1" applyBorder="1" applyAlignment="1" applyProtection="1">
      <alignment horizontal="center" vertical="center"/>
      <protection/>
    </xf>
    <xf numFmtId="0" fontId="16" fillId="0" borderId="61" xfId="0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0" fontId="16" fillId="0" borderId="62" xfId="0" applyNumberFormat="1" applyFont="1" applyFill="1" applyBorder="1" applyAlignment="1">
      <alignment horizontal="center" vertical="center" wrapText="1"/>
    </xf>
    <xf numFmtId="1" fontId="16" fillId="0" borderId="64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182" fontId="17" fillId="0" borderId="77" xfId="0" applyNumberFormat="1" applyFont="1" applyFill="1" applyBorder="1" applyAlignment="1" applyProtection="1">
      <alignment horizontal="center" vertical="center"/>
      <protection/>
    </xf>
    <xf numFmtId="185" fontId="17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2" fontId="17" fillId="0" borderId="78" xfId="0" applyNumberFormat="1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>
      <alignment horizontal="center" vertical="center" wrapText="1"/>
    </xf>
    <xf numFmtId="185" fontId="17" fillId="0" borderId="10" xfId="0" applyNumberFormat="1" applyFont="1" applyFill="1" applyBorder="1" applyAlignment="1" applyProtection="1">
      <alignment horizontal="center" vertical="center"/>
      <protection/>
    </xf>
    <xf numFmtId="1" fontId="17" fillId="0" borderId="34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left" vertical="center" wrapText="1"/>
    </xf>
    <xf numFmtId="0" fontId="3" fillId="0" borderId="3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82" fontId="16" fillId="0" borderId="78" xfId="0" applyNumberFormat="1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49" fontId="3" fillId="0" borderId="8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180" fontId="3" fillId="0" borderId="22" xfId="0" applyNumberFormat="1" applyFont="1" applyFill="1" applyBorder="1" applyAlignment="1" applyProtection="1">
      <alignment horizontal="center" vertical="center" wrapText="1"/>
      <protection/>
    </xf>
    <xf numFmtId="180" fontId="3" fillId="0" borderId="56" xfId="0" applyNumberFormat="1" applyFont="1" applyFill="1" applyBorder="1" applyAlignment="1" applyProtection="1">
      <alignment horizontal="center" vertical="center" wrapText="1"/>
      <protection/>
    </xf>
    <xf numFmtId="182" fontId="6" fillId="0" borderId="81" xfId="0" applyNumberFormat="1" applyFont="1" applyFill="1" applyBorder="1" applyAlignment="1" applyProtection="1">
      <alignment horizontal="center" vertical="center"/>
      <protection/>
    </xf>
    <xf numFmtId="0" fontId="17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1" fontId="16" fillId="0" borderId="60" xfId="0" applyNumberFormat="1" applyFont="1" applyFill="1" applyBorder="1" applyAlignment="1">
      <alignment horizontal="center" vertical="center" wrapText="1"/>
    </xf>
    <xf numFmtId="49" fontId="3" fillId="0" borderId="77" xfId="0" applyNumberFormat="1" applyFont="1" applyFill="1" applyBorder="1" applyAlignment="1" applyProtection="1">
      <alignment horizontal="center" vertical="center"/>
      <protection/>
    </xf>
    <xf numFmtId="49" fontId="17" fillId="0" borderId="31" xfId="0" applyNumberFormat="1" applyFont="1" applyFill="1" applyBorder="1" applyAlignment="1">
      <alignment vertical="center" wrapText="1"/>
    </xf>
    <xf numFmtId="0" fontId="3" fillId="0" borderId="27" xfId="0" applyNumberFormat="1" applyFont="1" applyFill="1" applyBorder="1" applyAlignment="1">
      <alignment horizontal="center" vertical="center"/>
    </xf>
    <xf numFmtId="182" fontId="16" fillId="35" borderId="77" xfId="0" applyNumberFormat="1" applyFont="1" applyFill="1" applyBorder="1" applyAlignment="1" applyProtection="1">
      <alignment horizontal="center" vertical="center"/>
      <protection/>
    </xf>
    <xf numFmtId="0" fontId="16" fillId="0" borderId="2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7" xfId="0" applyNumberFormat="1" applyFont="1" applyFill="1" applyBorder="1" applyAlignment="1">
      <alignment horizontal="center" vertical="center" wrapText="1"/>
    </xf>
    <xf numFmtId="1" fontId="16" fillId="0" borderId="29" xfId="0" applyNumberFormat="1" applyFont="1" applyFill="1" applyBorder="1" applyAlignment="1">
      <alignment horizontal="center" vertical="center" wrapText="1"/>
    </xf>
    <xf numFmtId="49" fontId="3" fillId="0" borderId="78" xfId="0" applyNumberFormat="1" applyFont="1" applyFill="1" applyBorder="1" applyAlignment="1" applyProtection="1">
      <alignment horizontal="center" vertical="center"/>
      <protection/>
    </xf>
    <xf numFmtId="182" fontId="17" fillId="35" borderId="78" xfId="0" applyNumberFormat="1" applyFont="1" applyFill="1" applyBorder="1" applyAlignment="1" applyProtection="1">
      <alignment horizontal="center" vertical="center"/>
      <protection/>
    </xf>
    <xf numFmtId="49" fontId="3" fillId="0" borderId="79" xfId="0" applyNumberFormat="1" applyFont="1" applyFill="1" applyBorder="1" applyAlignment="1" applyProtection="1">
      <alignment horizontal="center" vertical="center"/>
      <protection/>
    </xf>
    <xf numFmtId="0" fontId="3" fillId="0" borderId="61" xfId="0" applyNumberFormat="1" applyFont="1" applyFill="1" applyBorder="1" applyAlignment="1">
      <alignment horizontal="center" vertical="center"/>
    </xf>
    <xf numFmtId="182" fontId="16" fillId="35" borderId="79" xfId="0" applyNumberFormat="1" applyFont="1" applyFill="1" applyBorder="1" applyAlignment="1" applyProtection="1">
      <alignment horizontal="center" vertical="center"/>
      <protection/>
    </xf>
    <xf numFmtId="49" fontId="3" fillId="0" borderId="27" xfId="0" applyNumberFormat="1" applyFont="1" applyFill="1" applyBorder="1" applyAlignment="1">
      <alignment horizontal="center" vertical="center" wrapText="1"/>
    </xf>
    <xf numFmtId="184" fontId="3" fillId="0" borderId="77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>
      <alignment horizontal="center" vertical="center" wrapText="1"/>
    </xf>
    <xf numFmtId="185" fontId="3" fillId="0" borderId="17" xfId="0" applyNumberFormat="1" applyFont="1" applyFill="1" applyBorder="1" applyAlignment="1" applyProtection="1">
      <alignment horizontal="center" vertical="center"/>
      <protection/>
    </xf>
    <xf numFmtId="1" fontId="3" fillId="0" borderId="29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184" fontId="3" fillId="0" borderId="78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185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 wrapText="1"/>
    </xf>
    <xf numFmtId="182" fontId="6" fillId="0" borderId="78" xfId="0" applyNumberFormat="1" applyFont="1" applyFill="1" applyBorder="1" applyAlignment="1" applyProtection="1">
      <alignment horizontal="center" vertical="center"/>
      <protection/>
    </xf>
    <xf numFmtId="0" fontId="3" fillId="0" borderId="61" xfId="0" applyNumberFormat="1" applyFont="1" applyFill="1" applyBorder="1" applyAlignment="1" applyProtection="1">
      <alignment horizontal="center" vertical="center"/>
      <protection/>
    </xf>
    <xf numFmtId="0" fontId="3" fillId="0" borderId="62" xfId="0" applyNumberFormat="1" applyFont="1" applyFill="1" applyBorder="1" applyAlignment="1" applyProtection="1">
      <alignment horizontal="center" vertical="center"/>
      <protection/>
    </xf>
    <xf numFmtId="182" fontId="6" fillId="0" borderId="79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183" fontId="6" fillId="0" borderId="77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183" fontId="3" fillId="0" borderId="78" xfId="0" applyNumberFormat="1" applyFont="1" applyFill="1" applyBorder="1" applyAlignment="1" applyProtection="1">
      <alignment horizontal="center" vertical="center"/>
      <protection/>
    </xf>
    <xf numFmtId="0" fontId="3" fillId="0" borderId="61" xfId="0" applyNumberFormat="1" applyFont="1" applyFill="1" applyBorder="1" applyAlignment="1">
      <alignment horizontal="center" vertical="center" wrapText="1"/>
    </xf>
    <xf numFmtId="0" fontId="3" fillId="0" borderId="62" xfId="0" applyNumberFormat="1" applyFont="1" applyFill="1" applyBorder="1" applyAlignment="1">
      <alignment horizontal="center" vertical="center" wrapText="1"/>
    </xf>
    <xf numFmtId="183" fontId="6" fillId="0" borderId="79" xfId="0" applyNumberFormat="1" applyFont="1" applyFill="1" applyBorder="1" applyAlignment="1" applyProtection="1">
      <alignment horizontal="center" vertical="center"/>
      <protection/>
    </xf>
    <xf numFmtId="49" fontId="3" fillId="0" borderId="82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80" fontId="3" fillId="0" borderId="13" xfId="0" applyNumberFormat="1" applyFont="1" applyFill="1" applyBorder="1" applyAlignment="1" applyProtection="1">
      <alignment horizontal="center" vertical="center" wrapText="1"/>
      <protection/>
    </xf>
    <xf numFmtId="180" fontId="3" fillId="0" borderId="14" xfId="0" applyNumberFormat="1" applyFont="1" applyFill="1" applyBorder="1" applyAlignment="1" applyProtection="1">
      <alignment horizontal="center" vertical="center" wrapText="1"/>
      <protection/>
    </xf>
    <xf numFmtId="183" fontId="3" fillId="0" borderId="82" xfId="0" applyNumberFormat="1" applyFont="1" applyFill="1" applyBorder="1" applyAlignment="1" applyProtection="1">
      <alignment horizontal="center" vertical="center"/>
      <protection/>
    </xf>
    <xf numFmtId="0" fontId="17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49" fontId="3" fillId="0" borderId="62" xfId="0" applyNumberFormat="1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62" xfId="0" applyNumberFormat="1" applyFont="1" applyFill="1" applyBorder="1" applyAlignment="1">
      <alignment horizontal="center" vertical="center" wrapText="1"/>
    </xf>
    <xf numFmtId="1" fontId="6" fillId="0" borderId="64" xfId="0" applyNumberFormat="1" applyFont="1" applyFill="1" applyBorder="1" applyAlignment="1">
      <alignment horizontal="center" vertical="center" wrapText="1"/>
    </xf>
    <xf numFmtId="182" fontId="3" fillId="0" borderId="83" xfId="0" applyNumberFormat="1" applyFont="1" applyFill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1" fontId="6" fillId="0" borderId="69" xfId="0" applyNumberFormat="1" applyFont="1" applyFill="1" applyBorder="1" applyAlignment="1">
      <alignment horizontal="center" vertical="center" wrapText="1"/>
    </xf>
    <xf numFmtId="1" fontId="6" fillId="0" borderId="58" xfId="0" applyNumberFormat="1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180" fontId="3" fillId="0" borderId="56" xfId="0" applyNumberFormat="1" applyFont="1" applyFill="1" applyBorder="1" applyAlignment="1" applyProtection="1">
      <alignment vertical="center"/>
      <protection/>
    </xf>
    <xf numFmtId="182" fontId="3" fillId="35" borderId="81" xfId="0" applyNumberFormat="1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1" fontId="6" fillId="35" borderId="22" xfId="0" applyNumberFormat="1" applyFont="1" applyFill="1" applyBorder="1" applyAlignment="1">
      <alignment horizontal="center" vertical="center" wrapText="1"/>
    </xf>
    <xf numFmtId="1" fontId="6" fillId="35" borderId="60" xfId="0" applyNumberFormat="1" applyFont="1" applyFill="1" applyBorder="1" applyAlignment="1">
      <alignment horizontal="center" vertical="center" wrapText="1"/>
    </xf>
    <xf numFmtId="49" fontId="6" fillId="6" borderId="24" xfId="0" applyNumberFormat="1" applyFont="1" applyFill="1" applyBorder="1" applyAlignment="1" applyProtection="1">
      <alignment vertical="center"/>
      <protection/>
    </xf>
    <xf numFmtId="0" fontId="3" fillId="6" borderId="24" xfId="0" applyFont="1" applyFill="1" applyBorder="1" applyAlignment="1">
      <alignment horizontal="center" vertical="center" wrapText="1"/>
    </xf>
    <xf numFmtId="180" fontId="3" fillId="6" borderId="25" xfId="0" applyNumberFormat="1" applyFont="1" applyFill="1" applyBorder="1" applyAlignment="1" applyProtection="1">
      <alignment vertical="center"/>
      <protection/>
    </xf>
    <xf numFmtId="182" fontId="6" fillId="6" borderId="68" xfId="0" applyNumberFormat="1" applyFont="1" applyFill="1" applyBorder="1" applyAlignment="1">
      <alignment horizontal="center" vertical="center"/>
    </xf>
    <xf numFmtId="1" fontId="6" fillId="6" borderId="68" xfId="0" applyNumberFormat="1" applyFont="1" applyFill="1" applyBorder="1" applyAlignment="1">
      <alignment horizontal="center" vertical="center"/>
    </xf>
    <xf numFmtId="183" fontId="6" fillId="32" borderId="44" xfId="0" applyNumberFormat="1" applyFont="1" applyFill="1" applyBorder="1" applyAlignment="1" applyProtection="1">
      <alignment horizontal="center" vertical="center"/>
      <protection/>
    </xf>
    <xf numFmtId="49" fontId="3" fillId="32" borderId="10" xfId="0" applyNumberFormat="1" applyFont="1" applyFill="1" applyBorder="1" applyAlignment="1">
      <alignment vertical="center" wrapText="1"/>
    </xf>
    <xf numFmtId="1" fontId="6" fillId="32" borderId="12" xfId="0" applyNumberFormat="1" applyFont="1" applyFill="1" applyBorder="1" applyAlignment="1" applyProtection="1">
      <alignment horizontal="center" vertical="center"/>
      <protection/>
    </xf>
    <xf numFmtId="1" fontId="3" fillId="32" borderId="12" xfId="0" applyNumberFormat="1" applyFont="1" applyFill="1" applyBorder="1" applyAlignment="1">
      <alignment horizontal="center" vertical="center"/>
    </xf>
    <xf numFmtId="1" fontId="6" fillId="32" borderId="12" xfId="0" applyNumberFormat="1" applyFont="1" applyFill="1" applyBorder="1" applyAlignment="1">
      <alignment horizontal="center" vertical="center"/>
    </xf>
    <xf numFmtId="1" fontId="6" fillId="33" borderId="25" xfId="0" applyNumberFormat="1" applyFont="1" applyFill="1" applyBorder="1" applyAlignment="1" applyProtection="1">
      <alignment horizontal="center" vertical="center"/>
      <protection/>
    </xf>
    <xf numFmtId="1" fontId="3" fillId="32" borderId="77" xfId="0" applyNumberFormat="1" applyFont="1" applyFill="1" applyBorder="1" applyAlignment="1">
      <alignment horizontal="center" vertical="center" wrapText="1"/>
    </xf>
    <xf numFmtId="1" fontId="3" fillId="32" borderId="78" xfId="0" applyNumberFormat="1" applyFont="1" applyFill="1" applyBorder="1" applyAlignment="1">
      <alignment horizontal="center" vertical="center" wrapText="1"/>
    </xf>
    <xf numFmtId="1" fontId="6" fillId="32" borderId="78" xfId="0" applyNumberFormat="1" applyFont="1" applyFill="1" applyBorder="1" applyAlignment="1">
      <alignment horizontal="center" vertical="center" wrapText="1"/>
    </xf>
    <xf numFmtId="1" fontId="3" fillId="32" borderId="78" xfId="0" applyNumberFormat="1" applyFont="1" applyFill="1" applyBorder="1" applyAlignment="1" applyProtection="1">
      <alignment horizontal="center" vertical="center"/>
      <protection/>
    </xf>
    <xf numFmtId="185" fontId="3" fillId="32" borderId="78" xfId="0" applyNumberFormat="1" applyFont="1" applyFill="1" applyBorder="1" applyAlignment="1" applyProtection="1">
      <alignment horizontal="center" vertical="center"/>
      <protection/>
    </xf>
    <xf numFmtId="0" fontId="3" fillId="32" borderId="78" xfId="0" applyFont="1" applyFill="1" applyBorder="1" applyAlignment="1">
      <alignment horizontal="center" vertical="center" wrapText="1"/>
    </xf>
    <xf numFmtId="1" fontId="3" fillId="32" borderId="84" xfId="0" applyNumberFormat="1" applyFont="1" applyFill="1" applyBorder="1" applyAlignment="1">
      <alignment horizontal="center" vertical="center" wrapText="1"/>
    </xf>
    <xf numFmtId="1" fontId="6" fillId="32" borderId="84" xfId="0" applyNumberFormat="1" applyFont="1" applyFill="1" applyBorder="1" applyAlignment="1">
      <alignment horizontal="center" vertical="center" wrapText="1"/>
    </xf>
    <xf numFmtId="182" fontId="6" fillId="33" borderId="68" xfId="0" applyNumberFormat="1" applyFont="1" applyFill="1" applyBorder="1" applyAlignment="1" applyProtection="1">
      <alignment horizontal="center" vertical="center"/>
      <protection/>
    </xf>
    <xf numFmtId="1" fontId="3" fillId="33" borderId="68" xfId="0" applyNumberFormat="1" applyFont="1" applyFill="1" applyBorder="1" applyAlignment="1">
      <alignment horizontal="center" vertical="center" wrapText="1"/>
    </xf>
    <xf numFmtId="1" fontId="6" fillId="33" borderId="68" xfId="0" applyNumberFormat="1" applyFont="1" applyFill="1" applyBorder="1" applyAlignment="1" applyProtection="1">
      <alignment horizontal="center" vertical="center"/>
      <protection/>
    </xf>
    <xf numFmtId="49" fontId="6" fillId="32" borderId="77" xfId="0" applyNumberFormat="1" applyFont="1" applyFill="1" applyBorder="1" applyAlignment="1">
      <alignment horizontal="center" vertical="center" wrapText="1"/>
    </xf>
    <xf numFmtId="49" fontId="6" fillId="33" borderId="68" xfId="0" applyNumberFormat="1" applyFont="1" applyFill="1" applyBorder="1" applyAlignment="1">
      <alignment horizontal="right" vertical="center"/>
    </xf>
    <xf numFmtId="49" fontId="6" fillId="33" borderId="83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32" borderId="36" xfId="0" applyNumberFormat="1" applyFont="1" applyFill="1" applyBorder="1" applyAlignment="1" applyProtection="1">
      <alignment horizontal="center" vertical="center"/>
      <protection/>
    </xf>
    <xf numFmtId="49" fontId="6" fillId="32" borderId="36" xfId="0" applyNumberFormat="1" applyFont="1" applyFill="1" applyBorder="1" applyAlignment="1" applyProtection="1">
      <alignment horizontal="center" vertical="center"/>
      <protection/>
    </xf>
    <xf numFmtId="49" fontId="6" fillId="32" borderId="80" xfId="0" applyNumberFormat="1" applyFont="1" applyFill="1" applyBorder="1" applyAlignment="1" applyProtection="1">
      <alignment horizontal="center" vertical="center"/>
      <protection/>
    </xf>
    <xf numFmtId="49" fontId="6" fillId="32" borderId="59" xfId="0" applyNumberFormat="1" applyFont="1" applyFill="1" applyBorder="1" applyAlignment="1" applyProtection="1">
      <alignment horizontal="center" vertical="center"/>
      <protection/>
    </xf>
    <xf numFmtId="49" fontId="3" fillId="0" borderId="77" xfId="0" applyNumberFormat="1" applyFont="1" applyFill="1" applyBorder="1" applyAlignment="1" applyProtection="1">
      <alignment horizontal="center" vertical="center"/>
      <protection/>
    </xf>
    <xf numFmtId="49" fontId="3" fillId="32" borderId="82" xfId="0" applyNumberFormat="1" applyFont="1" applyFill="1" applyBorder="1" applyAlignment="1" applyProtection="1">
      <alignment horizontal="center" vertical="center"/>
      <protection/>
    </xf>
    <xf numFmtId="49" fontId="6" fillId="32" borderId="78" xfId="0" applyNumberFormat="1" applyFont="1" applyFill="1" applyBorder="1" applyAlignment="1" applyProtection="1">
      <alignment horizontal="center" vertical="center"/>
      <protection/>
    </xf>
    <xf numFmtId="49" fontId="3" fillId="32" borderId="78" xfId="0" applyNumberFormat="1" applyFont="1" applyFill="1" applyBorder="1" applyAlignment="1" applyProtection="1">
      <alignment horizontal="center" vertical="center"/>
      <protection/>
    </xf>
    <xf numFmtId="49" fontId="3" fillId="32" borderId="78" xfId="0" applyNumberFormat="1" applyFont="1" applyFill="1" applyBorder="1" applyAlignment="1">
      <alignment horizontal="center" vertical="center" wrapText="1"/>
    </xf>
    <xf numFmtId="49" fontId="6" fillId="32" borderId="78" xfId="0" applyNumberFormat="1" applyFont="1" applyFill="1" applyBorder="1" applyAlignment="1">
      <alignment horizontal="center" vertical="center" wrapText="1"/>
    </xf>
    <xf numFmtId="49" fontId="6" fillId="32" borderId="79" xfId="0" applyNumberFormat="1" applyFont="1" applyFill="1" applyBorder="1" applyAlignment="1" applyProtection="1">
      <alignment horizontal="center" vertical="center"/>
      <protection/>
    </xf>
    <xf numFmtId="49" fontId="6" fillId="32" borderId="81" xfId="0" applyNumberFormat="1" applyFont="1" applyFill="1" applyBorder="1" applyAlignment="1" applyProtection="1">
      <alignment horizontal="center" vertical="center"/>
      <protection/>
    </xf>
    <xf numFmtId="49" fontId="3" fillId="33" borderId="52" xfId="0" applyNumberFormat="1" applyFont="1" applyFill="1" applyBorder="1" applyAlignment="1" applyProtection="1">
      <alignment horizontal="center" vertical="center"/>
      <protection/>
    </xf>
    <xf numFmtId="49" fontId="3" fillId="33" borderId="68" xfId="0" applyNumberFormat="1" applyFont="1" applyFill="1" applyBorder="1" applyAlignment="1" applyProtection="1">
      <alignment horizontal="center" vertical="center"/>
      <protection/>
    </xf>
    <xf numFmtId="49" fontId="16" fillId="33" borderId="81" xfId="0" applyNumberFormat="1" applyFont="1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27" xfId="0" applyNumberFormat="1" applyFont="1" applyFill="1" applyBorder="1" applyAlignment="1">
      <alignment horizontal="center" vertical="center" wrapText="1"/>
    </xf>
    <xf numFmtId="49" fontId="3" fillId="32" borderId="17" xfId="0" applyNumberFormat="1" applyFont="1" applyFill="1" applyBorder="1" applyAlignment="1">
      <alignment horizontal="center" vertical="center" wrapText="1"/>
    </xf>
    <xf numFmtId="49" fontId="17" fillId="32" borderId="33" xfId="0" applyNumberFormat="1" applyFont="1" applyFill="1" applyBorder="1" applyAlignment="1">
      <alignment horizontal="center" vertical="center" wrapText="1"/>
    </xf>
    <xf numFmtId="49" fontId="3" fillId="32" borderId="61" xfId="0" applyNumberFormat="1" applyFont="1" applyFill="1" applyBorder="1" applyAlignment="1" applyProtection="1">
      <alignment horizontal="center" vertical="center"/>
      <protection/>
    </xf>
    <xf numFmtId="49" fontId="3" fillId="32" borderId="62" xfId="0" applyNumberFormat="1" applyFont="1" applyFill="1" applyBorder="1" applyAlignment="1" applyProtection="1">
      <alignment horizontal="center" vertical="center"/>
      <protection/>
    </xf>
    <xf numFmtId="49" fontId="20" fillId="0" borderId="0" xfId="53" applyNumberFormat="1" applyFont="1" applyBorder="1" applyAlignment="1">
      <alignment horizontal="center" vertical="center" wrapText="1"/>
      <protection/>
    </xf>
    <xf numFmtId="0" fontId="0" fillId="0" borderId="0" xfId="54" applyBorder="1" applyAlignment="1">
      <alignment horizontal="center" vertical="center" wrapText="1"/>
      <protection/>
    </xf>
    <xf numFmtId="0" fontId="20" fillId="0" borderId="0" xfId="54" applyFont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center" wrapText="1"/>
      <protection/>
    </xf>
    <xf numFmtId="49" fontId="6" fillId="0" borderId="0" xfId="53" applyNumberFormat="1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22" fillId="0" borderId="0" xfId="54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29" fillId="0" borderId="10" xfId="0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3" fillId="0" borderId="10" xfId="54" applyFont="1" applyBorder="1" applyAlignment="1">
      <alignment horizontal="center" vertical="center"/>
      <protection/>
    </xf>
    <xf numFmtId="0" fontId="5" fillId="0" borderId="10" xfId="54" applyFont="1" applyBorder="1" applyAlignment="1">
      <alignment horizontal="center"/>
      <protection/>
    </xf>
    <xf numFmtId="0" fontId="5" fillId="0" borderId="10" xfId="54" applyFont="1" applyFill="1" applyBorder="1" applyAlignment="1">
      <alignment horizontal="center" vertical="center"/>
      <protection/>
    </xf>
    <xf numFmtId="0" fontId="27" fillId="0" borderId="0" xfId="54" applyFont="1" applyBorder="1" applyAlignment="1">
      <alignment horizontal="center" vertical="center" wrapText="1"/>
      <protection/>
    </xf>
    <xf numFmtId="49" fontId="5" fillId="0" borderId="0" xfId="53" applyNumberFormat="1" applyFont="1" applyBorder="1" applyAlignment="1">
      <alignment horizontal="center" vertical="center" wrapText="1"/>
      <protection/>
    </xf>
    <xf numFmtId="0" fontId="3" fillId="0" borderId="0" xfId="54" applyFont="1" applyBorder="1" applyAlignment="1">
      <alignment/>
      <protection/>
    </xf>
    <xf numFmtId="49" fontId="3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>
      <alignment horizontal="right" vertical="center"/>
    </xf>
    <xf numFmtId="0" fontId="6" fillId="0" borderId="44" xfId="0" applyFont="1" applyFill="1" applyBorder="1" applyAlignment="1">
      <alignment horizontal="right" vertical="center"/>
    </xf>
    <xf numFmtId="182" fontId="6" fillId="0" borderId="12" xfId="0" applyNumberFormat="1" applyFont="1" applyFill="1" applyBorder="1" applyAlignment="1">
      <alignment horizontal="right" vertical="center"/>
    </xf>
    <xf numFmtId="182" fontId="6" fillId="0" borderId="38" xfId="0" applyNumberFormat="1" applyFont="1" applyFill="1" applyBorder="1" applyAlignment="1">
      <alignment horizontal="right" vertical="center"/>
    </xf>
    <xf numFmtId="182" fontId="6" fillId="0" borderId="44" xfId="0" applyNumberFormat="1" applyFont="1" applyFill="1" applyBorder="1" applyAlignment="1">
      <alignment horizontal="right" vertical="center"/>
    </xf>
    <xf numFmtId="182" fontId="6" fillId="0" borderId="45" xfId="0" applyNumberFormat="1" applyFont="1" applyFill="1" applyBorder="1" applyAlignment="1">
      <alignment horizontal="right" vertical="center"/>
    </xf>
    <xf numFmtId="182" fontId="6" fillId="0" borderId="46" xfId="0" applyNumberFormat="1" applyFont="1" applyFill="1" applyBorder="1" applyAlignment="1">
      <alignment horizontal="right" vertical="center"/>
    </xf>
    <xf numFmtId="49" fontId="6" fillId="0" borderId="84" xfId="0" applyNumberFormat="1" applyFont="1" applyFill="1" applyBorder="1" applyAlignment="1">
      <alignment horizontal="center" vertical="center" wrapText="1"/>
    </xf>
    <xf numFmtId="49" fontId="6" fillId="0" borderId="80" xfId="0" applyNumberFormat="1" applyFont="1" applyFill="1" applyBorder="1" applyAlignment="1">
      <alignment horizontal="center" vertical="center" wrapText="1"/>
    </xf>
    <xf numFmtId="49" fontId="6" fillId="0" borderId="64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46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45" xfId="53" applyNumberFormat="1" applyFont="1" applyBorder="1" applyAlignment="1" applyProtection="1">
      <alignment horizontal="center" vertical="center" wrapText="1"/>
      <protection locked="0"/>
    </xf>
    <xf numFmtId="0" fontId="25" fillId="0" borderId="40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54" applyFont="1" applyBorder="1" applyAlignment="1">
      <alignment horizontal="center" vertical="center" wrapText="1"/>
      <protection/>
    </xf>
    <xf numFmtId="0" fontId="25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0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5" fillId="0" borderId="10" xfId="54" applyNumberFormat="1" applyFont="1" applyBorder="1" applyAlignment="1">
      <alignment horizontal="center" vertical="center" wrapText="1"/>
      <protection/>
    </xf>
    <xf numFmtId="0" fontId="0" fillId="0" borderId="10" xfId="54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49" fontId="6" fillId="0" borderId="45" xfId="53" applyNumberFormat="1" applyFont="1" applyBorder="1" applyAlignment="1">
      <alignment horizontal="center" vertical="center" wrapText="1"/>
      <protection/>
    </xf>
    <xf numFmtId="0" fontId="22" fillId="0" borderId="40" xfId="0" applyFont="1" applyBorder="1" applyAlignment="1">
      <alignment vertical="center" wrapText="1"/>
    </xf>
    <xf numFmtId="0" fontId="22" fillId="0" borderId="40" xfId="0" applyFont="1" applyBorder="1" applyAlignment="1">
      <alignment vertical="center" wrapText="1"/>
    </xf>
    <xf numFmtId="0" fontId="22" fillId="0" borderId="39" xfId="0" applyFont="1" applyBorder="1" applyAlignment="1">
      <alignment vertical="center" wrapText="1"/>
    </xf>
    <xf numFmtId="0" fontId="22" fillId="0" borderId="56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57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6" fillId="0" borderId="45" xfId="53" applyFont="1" applyBorder="1" applyAlignment="1">
      <alignment horizontal="center" vertical="center" wrapText="1"/>
      <protection/>
    </xf>
    <xf numFmtId="0" fontId="22" fillId="0" borderId="56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6" fillId="0" borderId="10" xfId="53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0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/>
      <protection/>
    </xf>
    <xf numFmtId="0" fontId="11" fillId="0" borderId="0" xfId="54" applyFont="1" applyBorder="1" applyAlignment="1">
      <alignment horizontal="center" wrapText="1"/>
      <protection/>
    </xf>
    <xf numFmtId="0" fontId="21" fillId="0" borderId="0" xfId="54" applyFont="1" applyAlignment="1">
      <alignment wrapText="1"/>
      <protection/>
    </xf>
    <xf numFmtId="0" fontId="5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justify"/>
    </xf>
    <xf numFmtId="0" fontId="20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20" fillId="0" borderId="0" xfId="0" applyFont="1" applyAlignment="1">
      <alignment vertical="center" wrapText="1" shrinkToFit="1"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2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 shrinkToFit="1"/>
    </xf>
    <xf numFmtId="0" fontId="18" fillId="0" borderId="0" xfId="54" applyFont="1" applyBorder="1" applyAlignment="1">
      <alignment horizontal="center"/>
      <protection/>
    </xf>
    <xf numFmtId="0" fontId="3" fillId="0" borderId="10" xfId="54" applyFont="1" applyBorder="1" applyAlignment="1">
      <alignment horizontal="center" vertical="center" textRotation="90"/>
      <protection/>
    </xf>
    <xf numFmtId="0" fontId="3" fillId="32" borderId="12" xfId="0" applyNumberFormat="1" applyFont="1" applyFill="1" applyBorder="1" applyAlignment="1" applyProtection="1">
      <alignment horizontal="right" vertical="center" wrapText="1"/>
      <protection/>
    </xf>
    <xf numFmtId="0" fontId="0" fillId="32" borderId="36" xfId="0" applyFill="1" applyBorder="1" applyAlignment="1">
      <alignment horizontal="right" vertical="center" wrapText="1"/>
    </xf>
    <xf numFmtId="0" fontId="0" fillId="32" borderId="37" xfId="0" applyFill="1" applyBorder="1" applyAlignment="1">
      <alignment horizontal="right" vertical="center" wrapText="1"/>
    </xf>
    <xf numFmtId="49" fontId="3" fillId="32" borderId="85" xfId="0" applyNumberFormat="1" applyFont="1" applyFill="1" applyBorder="1" applyAlignment="1">
      <alignment horizontal="center" vertical="center" wrapText="1"/>
    </xf>
    <xf numFmtId="49" fontId="3" fillId="32" borderId="59" xfId="0" applyNumberFormat="1" applyFont="1" applyFill="1" applyBorder="1" applyAlignment="1">
      <alignment horizontal="center" vertical="center" wrapText="1"/>
    </xf>
    <xf numFmtId="49" fontId="3" fillId="32" borderId="86" xfId="0" applyNumberFormat="1" applyFont="1" applyFill="1" applyBorder="1" applyAlignment="1">
      <alignment horizontal="center" vertical="center" wrapText="1"/>
    </xf>
    <xf numFmtId="49" fontId="3" fillId="32" borderId="67" xfId="0" applyNumberFormat="1" applyFont="1" applyFill="1" applyBorder="1" applyAlignment="1">
      <alignment horizontal="center" vertical="center" wrapText="1"/>
    </xf>
    <xf numFmtId="49" fontId="3" fillId="32" borderId="55" xfId="0" applyNumberFormat="1" applyFont="1" applyFill="1" applyBorder="1" applyAlignment="1">
      <alignment horizontal="center" vertical="center" wrapText="1"/>
    </xf>
    <xf numFmtId="0" fontId="0" fillId="32" borderId="5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49" fontId="3" fillId="32" borderId="62" xfId="0" applyNumberFormat="1" applyFont="1" applyFill="1" applyBorder="1" applyAlignment="1" applyProtection="1">
      <alignment horizontal="center" vertical="center"/>
      <protection/>
    </xf>
    <xf numFmtId="49" fontId="3" fillId="32" borderId="64" xfId="0" applyNumberFormat="1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>
      <alignment horizontal="right" vertical="top"/>
    </xf>
    <xf numFmtId="0" fontId="3" fillId="32" borderId="12" xfId="0" applyFont="1" applyFill="1" applyBorder="1" applyAlignment="1">
      <alignment horizontal="right" vertical="top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7" xfId="0" applyNumberFormat="1" applyFont="1" applyFill="1" applyBorder="1" applyAlignment="1">
      <alignment horizontal="center" vertical="center" wrapText="1"/>
    </xf>
    <xf numFmtId="49" fontId="3" fillId="32" borderId="34" xfId="0" applyNumberFormat="1" applyFont="1" applyFill="1" applyBorder="1" applyAlignment="1">
      <alignment horizontal="center" vertical="center" wrapText="1"/>
    </xf>
    <xf numFmtId="49" fontId="17" fillId="32" borderId="10" xfId="0" applyNumberFormat="1" applyFont="1" applyFill="1" applyBorder="1" applyAlignment="1">
      <alignment horizontal="center" vertical="center" wrapText="1"/>
    </xf>
    <xf numFmtId="49" fontId="17" fillId="32" borderId="34" xfId="0" applyNumberFormat="1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right" vertical="center" wrapText="1"/>
    </xf>
    <xf numFmtId="0" fontId="3" fillId="33" borderId="70" xfId="0" applyFont="1" applyFill="1" applyBorder="1" applyAlignment="1">
      <alignment horizontal="right" vertical="center" wrapText="1"/>
    </xf>
    <xf numFmtId="0" fontId="9" fillId="32" borderId="49" xfId="0" applyNumberFormat="1" applyFont="1" applyFill="1" applyBorder="1" applyAlignment="1" applyProtection="1">
      <alignment horizontal="center" vertical="center"/>
      <protection/>
    </xf>
    <xf numFmtId="0" fontId="9" fillId="32" borderId="53" xfId="0" applyNumberFormat="1" applyFont="1" applyFill="1" applyBorder="1" applyAlignment="1" applyProtection="1">
      <alignment horizontal="center" vertical="center"/>
      <protection/>
    </xf>
    <xf numFmtId="49" fontId="17" fillId="32" borderId="17" xfId="0" applyNumberFormat="1" applyFont="1" applyFill="1" applyBorder="1" applyAlignment="1">
      <alignment horizontal="center" vertical="center" wrapText="1"/>
    </xf>
    <xf numFmtId="49" fontId="17" fillId="32" borderId="29" xfId="0" applyNumberFormat="1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/>
    </xf>
    <xf numFmtId="49" fontId="6" fillId="33" borderId="87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 applyProtection="1">
      <alignment horizontal="right" vertical="center"/>
      <protection/>
    </xf>
    <xf numFmtId="0" fontId="3" fillId="32" borderId="13" xfId="0" applyFont="1" applyFill="1" applyBorder="1" applyAlignment="1" applyProtection="1">
      <alignment horizontal="right" vertical="center"/>
      <protection/>
    </xf>
    <xf numFmtId="0" fontId="3" fillId="32" borderId="14" xfId="0" applyFont="1" applyFill="1" applyBorder="1" applyAlignment="1" applyProtection="1">
      <alignment horizontal="right" vertical="center"/>
      <protection/>
    </xf>
    <xf numFmtId="0" fontId="6" fillId="33" borderId="23" xfId="0" applyFont="1" applyFill="1" applyBorder="1" applyAlignment="1">
      <alignment horizontal="right" vertical="center" wrapText="1"/>
    </xf>
    <xf numFmtId="0" fontId="6" fillId="33" borderId="65" xfId="0" applyFont="1" applyFill="1" applyBorder="1" applyAlignment="1">
      <alignment horizontal="right" vertical="center" wrapText="1"/>
    </xf>
    <xf numFmtId="0" fontId="3" fillId="32" borderId="12" xfId="0" applyFont="1" applyFill="1" applyBorder="1" applyAlignment="1" applyProtection="1">
      <alignment horizontal="right" vertical="center"/>
      <protection/>
    </xf>
    <xf numFmtId="0" fontId="6" fillId="33" borderId="20" xfId="0" applyFont="1" applyFill="1" applyBorder="1" applyAlignment="1">
      <alignment horizontal="right" vertical="center" wrapText="1"/>
    </xf>
    <xf numFmtId="0" fontId="6" fillId="33" borderId="60" xfId="0" applyFont="1" applyFill="1" applyBorder="1" applyAlignment="1">
      <alignment horizontal="right" vertical="center" wrapText="1"/>
    </xf>
    <xf numFmtId="0" fontId="6" fillId="33" borderId="25" xfId="0" applyFont="1" applyFill="1" applyBorder="1" applyAlignment="1">
      <alignment horizontal="right" vertical="center" wrapText="1"/>
    </xf>
    <xf numFmtId="0" fontId="3" fillId="33" borderId="23" xfId="0" applyNumberFormat="1" applyFont="1" applyFill="1" applyBorder="1" applyAlignment="1" applyProtection="1">
      <alignment horizontal="right" vertical="center"/>
      <protection/>
    </xf>
    <xf numFmtId="0" fontId="3" fillId="33" borderId="24" xfId="0" applyNumberFormat="1" applyFont="1" applyFill="1" applyBorder="1" applyAlignment="1" applyProtection="1">
      <alignment horizontal="right" vertical="center"/>
      <protection/>
    </xf>
    <xf numFmtId="1" fontId="3" fillId="32" borderId="45" xfId="0" applyNumberFormat="1" applyFont="1" applyFill="1" applyBorder="1" applyAlignment="1" applyProtection="1">
      <alignment horizontal="center" vertical="center" wrapText="1"/>
      <protection/>
    </xf>
    <xf numFmtId="1" fontId="3" fillId="32" borderId="40" xfId="0" applyNumberFormat="1" applyFont="1" applyFill="1" applyBorder="1" applyAlignment="1" applyProtection="1">
      <alignment horizontal="center" vertical="center" wrapText="1"/>
      <protection/>
    </xf>
    <xf numFmtId="1" fontId="3" fillId="32" borderId="56" xfId="0" applyNumberFormat="1" applyFont="1" applyFill="1" applyBorder="1" applyAlignment="1" applyProtection="1">
      <alignment horizontal="center" vertical="center" wrapText="1"/>
      <protection/>
    </xf>
    <xf numFmtId="1" fontId="3" fillId="32" borderId="0" xfId="0" applyNumberFormat="1" applyFont="1" applyFill="1" applyBorder="1" applyAlignment="1" applyProtection="1">
      <alignment horizontal="center" vertical="center" wrapText="1"/>
      <protection/>
    </xf>
    <xf numFmtId="180" fontId="3" fillId="32" borderId="44" xfId="0" applyNumberFormat="1" applyFont="1" applyFill="1" applyBorder="1" applyAlignment="1" applyProtection="1">
      <alignment horizontal="center" vertical="center" textRotation="90" wrapText="1"/>
      <protection/>
    </xf>
    <xf numFmtId="180" fontId="3" fillId="32" borderId="22" xfId="0" applyNumberFormat="1" applyFont="1" applyFill="1" applyBorder="1" applyAlignment="1" applyProtection="1">
      <alignment horizontal="center" vertical="center" textRotation="90" wrapText="1"/>
      <protection/>
    </xf>
    <xf numFmtId="180" fontId="3" fillId="32" borderId="56" xfId="0" applyNumberFormat="1" applyFont="1" applyFill="1" applyBorder="1" applyAlignment="1" applyProtection="1">
      <alignment horizontal="center" vertical="center" textRotation="90" wrapText="1"/>
      <protection/>
    </xf>
    <xf numFmtId="180" fontId="3" fillId="32" borderId="44" xfId="0" applyNumberFormat="1" applyFont="1" applyFill="1" applyBorder="1" applyAlignment="1">
      <alignment horizontal="center" vertical="center" textRotation="90" wrapText="1"/>
    </xf>
    <xf numFmtId="180" fontId="3" fillId="32" borderId="22" xfId="0" applyNumberFormat="1" applyFont="1" applyFill="1" applyBorder="1" applyAlignment="1">
      <alignment horizontal="center" vertical="center" textRotation="90" wrapText="1"/>
    </xf>
    <xf numFmtId="180" fontId="3" fillId="32" borderId="69" xfId="0" applyNumberFormat="1" applyFont="1" applyFill="1" applyBorder="1" applyAlignment="1">
      <alignment horizontal="center" vertical="center" textRotation="90" wrapText="1"/>
    </xf>
    <xf numFmtId="49" fontId="3" fillId="32" borderId="44" xfId="0" applyNumberFormat="1" applyFont="1" applyFill="1" applyBorder="1" applyAlignment="1">
      <alignment horizontal="center" vertical="center" textRotation="90" wrapText="1"/>
    </xf>
    <xf numFmtId="49" fontId="3" fillId="32" borderId="22" xfId="0" applyNumberFormat="1" applyFont="1" applyFill="1" applyBorder="1" applyAlignment="1">
      <alignment horizontal="center" vertical="center" textRotation="90" wrapText="1"/>
    </xf>
    <xf numFmtId="49" fontId="3" fillId="32" borderId="69" xfId="0" applyNumberFormat="1" applyFont="1" applyFill="1" applyBorder="1" applyAlignment="1">
      <alignment horizontal="center" vertical="center" textRotation="90" wrapText="1"/>
    </xf>
    <xf numFmtId="0" fontId="9" fillId="32" borderId="71" xfId="0" applyNumberFormat="1" applyFont="1" applyFill="1" applyBorder="1" applyAlignment="1" applyProtection="1">
      <alignment horizontal="center" vertical="center"/>
      <protection/>
    </xf>
    <xf numFmtId="0" fontId="9" fillId="32" borderId="69" xfId="0" applyNumberFormat="1" applyFont="1" applyFill="1" applyBorder="1" applyAlignment="1" applyProtection="1">
      <alignment horizontal="center" vertical="center"/>
      <protection/>
    </xf>
    <xf numFmtId="0" fontId="9" fillId="32" borderId="22" xfId="0" applyNumberFormat="1" applyFont="1" applyFill="1" applyBorder="1" applyAlignment="1" applyProtection="1">
      <alignment horizontal="center" vertical="center"/>
      <protection/>
    </xf>
    <xf numFmtId="180" fontId="2" fillId="32" borderId="12" xfId="0" applyNumberFormat="1" applyFont="1" applyFill="1" applyBorder="1" applyAlignment="1" applyProtection="1">
      <alignment horizontal="center" vertical="center"/>
      <protection/>
    </xf>
    <xf numFmtId="180" fontId="2" fillId="32" borderId="36" xfId="0" applyNumberFormat="1" applyFont="1" applyFill="1" applyBorder="1" applyAlignment="1" applyProtection="1">
      <alignment horizontal="center" vertical="center"/>
      <protection/>
    </xf>
    <xf numFmtId="49" fontId="3" fillId="32" borderId="45" xfId="0" applyNumberFormat="1" applyFont="1" applyFill="1" applyBorder="1" applyAlignment="1" applyProtection="1">
      <alignment horizontal="center" vertical="center"/>
      <protection/>
    </xf>
    <xf numFmtId="49" fontId="3" fillId="32" borderId="40" xfId="0" applyNumberFormat="1" applyFont="1" applyFill="1" applyBorder="1" applyAlignment="1" applyProtection="1">
      <alignment horizontal="center" vertical="center"/>
      <protection/>
    </xf>
    <xf numFmtId="180" fontId="11" fillId="32" borderId="18" xfId="0" applyNumberFormat="1" applyFont="1" applyFill="1" applyBorder="1" applyAlignment="1" applyProtection="1">
      <alignment horizontal="center" vertical="center"/>
      <protection/>
    </xf>
    <xf numFmtId="49" fontId="3" fillId="32" borderId="10" xfId="0" applyNumberFormat="1" applyFont="1" applyFill="1" applyBorder="1" applyAlignment="1" applyProtection="1">
      <alignment horizontal="center" vertical="center" textRotation="90"/>
      <protection/>
    </xf>
    <xf numFmtId="49" fontId="3" fillId="32" borderId="44" xfId="0" applyNumberFormat="1" applyFont="1" applyFill="1" applyBorder="1" applyAlignment="1" applyProtection="1">
      <alignment horizontal="center" vertical="center" textRotation="90"/>
      <protection/>
    </xf>
    <xf numFmtId="180" fontId="5" fillId="32" borderId="44" xfId="0" applyNumberFormat="1" applyFont="1" applyFill="1" applyBorder="1" applyAlignment="1" applyProtection="1">
      <alignment horizontal="center" vertical="center" wrapText="1"/>
      <protection/>
    </xf>
    <xf numFmtId="180" fontId="5" fillId="32" borderId="22" xfId="0" applyNumberFormat="1" applyFont="1" applyFill="1" applyBorder="1" applyAlignment="1" applyProtection="1">
      <alignment horizontal="center" vertical="center" wrapText="1"/>
      <protection/>
    </xf>
    <xf numFmtId="180" fontId="3" fillId="32" borderId="10" xfId="0" applyNumberFormat="1" applyFont="1" applyFill="1" applyBorder="1" applyAlignment="1" applyProtection="1">
      <alignment horizontal="center" vertical="center" textRotation="90" wrapText="1"/>
      <protection/>
    </xf>
    <xf numFmtId="180" fontId="3" fillId="32" borderId="10" xfId="0" applyNumberFormat="1" applyFont="1" applyFill="1" applyBorder="1" applyAlignment="1" applyProtection="1">
      <alignment horizontal="center" vertical="center" wrapText="1"/>
      <protection/>
    </xf>
    <xf numFmtId="1" fontId="3" fillId="32" borderId="44" xfId="0" applyNumberFormat="1" applyFont="1" applyFill="1" applyBorder="1" applyAlignment="1" applyProtection="1">
      <alignment horizontal="center" vertical="center" textRotation="90" wrapText="1"/>
      <protection/>
    </xf>
    <xf numFmtId="1" fontId="3" fillId="32" borderId="22" xfId="0" applyNumberFormat="1" applyFont="1" applyFill="1" applyBorder="1" applyAlignment="1" applyProtection="1">
      <alignment horizontal="center" vertical="center" textRotation="90" wrapText="1"/>
      <protection/>
    </xf>
    <xf numFmtId="180" fontId="3" fillId="32" borderId="45" xfId="0" applyNumberFormat="1" applyFont="1" applyFill="1" applyBorder="1" applyAlignment="1" applyProtection="1">
      <alignment horizontal="center" vertical="center"/>
      <protection/>
    </xf>
    <xf numFmtId="180" fontId="3" fillId="32" borderId="40" xfId="0" applyNumberFormat="1" applyFont="1" applyFill="1" applyBorder="1" applyAlignment="1" applyProtection="1">
      <alignment horizontal="center" vertical="center"/>
      <protection/>
    </xf>
    <xf numFmtId="49" fontId="6" fillId="35" borderId="20" xfId="0" applyNumberFormat="1" applyFont="1" applyFill="1" applyBorder="1" applyAlignment="1">
      <alignment horizontal="center" vertical="center" wrapText="1"/>
    </xf>
    <xf numFmtId="49" fontId="6" fillId="35" borderId="22" xfId="0" applyNumberFormat="1" applyFont="1" applyFill="1" applyBorder="1" applyAlignment="1">
      <alignment horizontal="center" vertical="center" wrapText="1"/>
    </xf>
    <xf numFmtId="0" fontId="9" fillId="32" borderId="67" xfId="0" applyNumberFormat="1" applyFont="1" applyFill="1" applyBorder="1" applyAlignment="1" applyProtection="1">
      <alignment horizontal="center" vertical="center"/>
      <protection/>
    </xf>
    <xf numFmtId="0" fontId="9" fillId="32" borderId="55" xfId="0" applyNumberFormat="1" applyFont="1" applyFill="1" applyBorder="1" applyAlignment="1" applyProtection="1">
      <alignment horizontal="center" vertical="center"/>
      <protection/>
    </xf>
    <xf numFmtId="0" fontId="9" fillId="32" borderId="53" xfId="0" applyNumberFormat="1" applyFont="1" applyFill="1" applyBorder="1" applyAlignment="1" applyProtection="1">
      <alignment horizontal="center" vertical="center"/>
      <protection/>
    </xf>
    <xf numFmtId="0" fontId="6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9" fillId="32" borderId="10" xfId="0" applyNumberFormat="1" applyFont="1" applyFill="1" applyBorder="1" applyAlignment="1" applyProtection="1">
      <alignment horizontal="center" vertical="center"/>
      <protection/>
    </xf>
    <xf numFmtId="0" fontId="9" fillId="32" borderId="44" xfId="0" applyNumberFormat="1" applyFont="1" applyFill="1" applyBorder="1" applyAlignment="1" applyProtection="1">
      <alignment horizontal="center" vertical="center"/>
      <protection/>
    </xf>
    <xf numFmtId="0" fontId="6" fillId="32" borderId="47" xfId="0" applyFont="1" applyFill="1" applyBorder="1" applyAlignment="1">
      <alignment horizontal="right" vertical="center" wrapText="1"/>
    </xf>
    <xf numFmtId="0" fontId="6" fillId="32" borderId="73" xfId="0" applyFont="1" applyFill="1" applyBorder="1" applyAlignment="1">
      <alignment horizontal="right" vertical="center" wrapText="1"/>
    </xf>
    <xf numFmtId="181" fontId="5" fillId="32" borderId="67" xfId="0" applyNumberFormat="1" applyFont="1" applyFill="1" applyBorder="1" applyAlignment="1" applyProtection="1">
      <alignment horizontal="center" vertical="center"/>
      <protection/>
    </xf>
    <xf numFmtId="181" fontId="5" fillId="32" borderId="55" xfId="0" applyNumberFormat="1" applyFont="1" applyFill="1" applyBorder="1" applyAlignment="1" applyProtection="1">
      <alignment horizontal="center" vertical="center"/>
      <protection/>
    </xf>
    <xf numFmtId="181" fontId="5" fillId="32" borderId="66" xfId="0" applyNumberFormat="1" applyFont="1" applyFill="1" applyBorder="1" applyAlignment="1" applyProtection="1">
      <alignment horizontal="center" vertical="center"/>
      <protection/>
    </xf>
    <xf numFmtId="180" fontId="5" fillId="32" borderId="45" xfId="0" applyNumberFormat="1" applyFont="1" applyFill="1" applyBorder="1" applyAlignment="1">
      <alignment horizontal="center" vertical="center"/>
    </xf>
    <xf numFmtId="180" fontId="5" fillId="32" borderId="40" xfId="0" applyNumberFormat="1" applyFont="1" applyFill="1" applyBorder="1" applyAlignment="1">
      <alignment horizontal="center" vertical="center"/>
    </xf>
    <xf numFmtId="180" fontId="5" fillId="32" borderId="56" xfId="0" applyNumberFormat="1" applyFont="1" applyFill="1" applyBorder="1" applyAlignment="1">
      <alignment horizontal="center" vertical="center"/>
    </xf>
    <xf numFmtId="180" fontId="5" fillId="32" borderId="0" xfId="0" applyNumberFormat="1" applyFont="1" applyFill="1" applyBorder="1" applyAlignment="1">
      <alignment horizontal="center" vertical="center"/>
    </xf>
    <xf numFmtId="180" fontId="6" fillId="32" borderId="23" xfId="0" applyNumberFormat="1" applyFont="1" applyFill="1" applyBorder="1" applyAlignment="1" applyProtection="1">
      <alignment horizontal="center" vertical="center"/>
      <protection/>
    </xf>
    <xf numFmtId="180" fontId="6" fillId="32" borderId="24" xfId="0" applyNumberFormat="1" applyFont="1" applyFill="1" applyBorder="1" applyAlignment="1" applyProtection="1">
      <alignment horizontal="center" vertical="center"/>
      <protection/>
    </xf>
    <xf numFmtId="181" fontId="9" fillId="32" borderId="67" xfId="0" applyNumberFormat="1" applyFont="1" applyFill="1" applyBorder="1" applyAlignment="1" applyProtection="1">
      <alignment horizontal="center" vertical="center"/>
      <protection/>
    </xf>
    <xf numFmtId="181" fontId="9" fillId="32" borderId="55" xfId="0" applyNumberFormat="1" applyFont="1" applyFill="1" applyBorder="1" applyAlignment="1" applyProtection="1">
      <alignment horizontal="center" vertical="center"/>
      <protection/>
    </xf>
    <xf numFmtId="181" fontId="9" fillId="32" borderId="53" xfId="0" applyNumberFormat="1" applyFont="1" applyFill="1" applyBorder="1" applyAlignment="1" applyProtection="1">
      <alignment horizontal="center" vertical="center"/>
      <protection/>
    </xf>
    <xf numFmtId="180" fontId="6" fillId="32" borderId="56" xfId="0" applyNumberFormat="1" applyFont="1" applyFill="1" applyBorder="1" applyAlignment="1" applyProtection="1">
      <alignment horizontal="center" vertical="center"/>
      <protection/>
    </xf>
    <xf numFmtId="180" fontId="6" fillId="32" borderId="0" xfId="0" applyNumberFormat="1" applyFont="1" applyFill="1" applyBorder="1" applyAlignment="1" applyProtection="1">
      <alignment horizontal="center" vertical="center"/>
      <protection/>
    </xf>
    <xf numFmtId="49" fontId="6" fillId="33" borderId="67" xfId="0" applyNumberFormat="1" applyFont="1" applyFill="1" applyBorder="1" applyAlignment="1">
      <alignment horizontal="left" vertical="center" wrapText="1"/>
    </xf>
    <xf numFmtId="49" fontId="6" fillId="33" borderId="55" xfId="0" applyNumberFormat="1" applyFont="1" applyFill="1" applyBorder="1" applyAlignment="1">
      <alignment horizontal="left" vertical="center" wrapText="1"/>
    </xf>
    <xf numFmtId="49" fontId="6" fillId="6" borderId="23" xfId="0" applyNumberFormat="1" applyFont="1" applyFill="1" applyBorder="1" applyAlignment="1" applyProtection="1">
      <alignment horizontal="center" vertical="center"/>
      <protection/>
    </xf>
    <xf numFmtId="49" fontId="6" fillId="6" borderId="24" xfId="0" applyNumberFormat="1" applyFont="1" applyFill="1" applyBorder="1" applyAlignment="1" applyProtection="1">
      <alignment horizontal="center" vertical="center"/>
      <protection/>
    </xf>
    <xf numFmtId="0" fontId="6" fillId="36" borderId="85" xfId="0" applyFont="1" applyFill="1" applyBorder="1" applyAlignment="1">
      <alignment horizontal="center" vertical="center" wrapText="1"/>
    </xf>
    <xf numFmtId="0" fontId="6" fillId="36" borderId="59" xfId="0" applyFont="1" applyFill="1" applyBorder="1" applyAlignment="1">
      <alignment horizontal="center" vertical="center" wrapText="1"/>
    </xf>
    <xf numFmtId="182" fontId="6" fillId="33" borderId="51" xfId="0" applyNumberFormat="1" applyFont="1" applyFill="1" applyBorder="1" applyAlignment="1" applyProtection="1">
      <alignment horizontal="center" vertical="center"/>
      <protection/>
    </xf>
    <xf numFmtId="182" fontId="6" fillId="33" borderId="53" xfId="0" applyNumberFormat="1" applyFont="1" applyFill="1" applyBorder="1" applyAlignment="1" applyProtection="1">
      <alignment horizontal="center" vertical="center"/>
      <protection/>
    </xf>
    <xf numFmtId="182" fontId="6" fillId="33" borderId="54" xfId="0" applyNumberFormat="1" applyFont="1" applyFill="1" applyBorder="1" applyAlignment="1" applyProtection="1">
      <alignment horizontal="center" vertical="center"/>
      <protection/>
    </xf>
    <xf numFmtId="0" fontId="6" fillId="33" borderId="67" xfId="0" applyFont="1" applyFill="1" applyBorder="1" applyAlignment="1">
      <alignment horizontal="center" vertical="center" wrapText="1"/>
    </xf>
    <xf numFmtId="0" fontId="6" fillId="33" borderId="66" xfId="0" applyFont="1" applyFill="1" applyBorder="1" applyAlignment="1">
      <alignment horizontal="center" vertical="center" wrapText="1"/>
    </xf>
    <xf numFmtId="0" fontId="3" fillId="32" borderId="10" xfId="0" applyNumberFormat="1" applyFont="1" applyFill="1" applyBorder="1" applyAlignment="1" applyProtection="1">
      <alignment horizontal="right" vertical="center"/>
      <protection/>
    </xf>
    <xf numFmtId="0" fontId="3" fillId="32" borderId="12" xfId="0" applyNumberFormat="1" applyFont="1" applyFill="1" applyBorder="1" applyAlignment="1" applyProtection="1">
      <alignment horizontal="right" vertical="center"/>
      <protection/>
    </xf>
    <xf numFmtId="0" fontId="6" fillId="33" borderId="23" xfId="0" applyNumberFormat="1" applyFont="1" applyFill="1" applyBorder="1" applyAlignment="1" applyProtection="1">
      <alignment horizontal="right" vertical="center"/>
      <protection/>
    </xf>
    <xf numFmtId="0" fontId="6" fillId="33" borderId="25" xfId="0" applyNumberFormat="1" applyFont="1" applyFill="1" applyBorder="1" applyAlignment="1" applyProtection="1">
      <alignment horizontal="right" vertical="center"/>
      <protection/>
    </xf>
    <xf numFmtId="49" fontId="16" fillId="33" borderId="0" xfId="0" applyNumberFormat="1" applyFont="1" applyFill="1" applyBorder="1" applyAlignment="1">
      <alignment horizontal="center" vertical="center"/>
    </xf>
    <xf numFmtId="49" fontId="16" fillId="33" borderId="87" xfId="0" applyNumberFormat="1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wrapText="1"/>
    </xf>
    <xf numFmtId="49" fontId="6" fillId="32" borderId="0" xfId="0" applyNumberFormat="1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center" vertical="center"/>
    </xf>
    <xf numFmtId="180" fontId="6" fillId="32" borderId="0" xfId="0" applyNumberFormat="1" applyFont="1" applyFill="1" applyBorder="1" applyAlignment="1" applyProtection="1">
      <alignment horizontal="center" vertical="center" wrapText="1"/>
      <protection/>
    </xf>
    <xf numFmtId="49" fontId="6" fillId="32" borderId="0" xfId="0" applyNumberFormat="1" applyFont="1" applyFill="1" applyBorder="1" applyAlignment="1" applyProtection="1">
      <alignment horizontal="center" vertical="center"/>
      <protection/>
    </xf>
    <xf numFmtId="182" fontId="6" fillId="32" borderId="10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9"/>
  <sheetViews>
    <sheetView view="pageBreakPreview" zoomScale="75" zoomScaleSheetLayoutView="75" zoomScalePageLayoutView="0" workbookViewId="0" topLeftCell="A1">
      <selection activeCell="P7" sqref="P7:AN7"/>
    </sheetView>
  </sheetViews>
  <sheetFormatPr defaultColWidth="3.25390625" defaultRowHeight="12.75"/>
  <cols>
    <col min="1" max="1" width="4.875" style="1" customWidth="1"/>
    <col min="2" max="2" width="6.25390625" style="1" customWidth="1"/>
    <col min="3" max="3" width="6.125" style="1" customWidth="1"/>
    <col min="4" max="4" width="4.625" style="1" customWidth="1"/>
    <col min="5" max="7" width="3.25390625" style="1" customWidth="1"/>
    <col min="8" max="8" width="4.375" style="1" customWidth="1"/>
    <col min="9" max="10" width="3.25390625" style="1" customWidth="1"/>
    <col min="11" max="11" width="3.75390625" style="1" customWidth="1"/>
    <col min="12" max="12" width="4.625" style="1" customWidth="1"/>
    <col min="13" max="13" width="4.375" style="1" customWidth="1"/>
    <col min="14" max="15" width="3.875" style="1" customWidth="1"/>
    <col min="16" max="16" width="4.625" style="1" customWidth="1"/>
    <col min="17" max="17" width="3.75390625" style="1" customWidth="1"/>
    <col min="18" max="18" width="4.00390625" style="1" bestFit="1" customWidth="1"/>
    <col min="19" max="19" width="5.00390625" style="1" customWidth="1"/>
    <col min="20" max="20" width="3.75390625" style="1" customWidth="1"/>
    <col min="21" max="21" width="4.00390625" style="1" customWidth="1"/>
    <col min="22" max="22" width="4.375" style="1" customWidth="1"/>
    <col min="23" max="23" width="4.125" style="1" customWidth="1"/>
    <col min="24" max="24" width="3.75390625" style="1" customWidth="1"/>
    <col min="25" max="25" width="4.00390625" style="1" customWidth="1"/>
    <col min="26" max="26" width="4.125" style="1" customWidth="1"/>
    <col min="27" max="27" width="4.00390625" style="1" customWidth="1"/>
    <col min="28" max="28" width="4.125" style="1" customWidth="1"/>
    <col min="29" max="30" width="3.875" style="1" customWidth="1"/>
    <col min="31" max="32" width="4.00390625" style="1" customWidth="1"/>
    <col min="33" max="34" width="4.125" style="1" customWidth="1"/>
    <col min="35" max="35" width="4.375" style="1" customWidth="1"/>
    <col min="36" max="36" width="6.125" style="1" customWidth="1"/>
    <col min="37" max="38" width="5.75390625" style="1" customWidth="1"/>
    <col min="39" max="39" width="5.375" style="1" customWidth="1"/>
    <col min="40" max="40" width="6.00390625" style="1" customWidth="1"/>
    <col min="41" max="42" width="5.375" style="1" customWidth="1"/>
    <col min="43" max="43" width="4.875" style="1" customWidth="1"/>
    <col min="44" max="44" width="3.75390625" style="1" customWidth="1"/>
    <col min="45" max="45" width="4.375" style="1" customWidth="1"/>
    <col min="46" max="46" width="4.00390625" style="1" customWidth="1"/>
    <col min="47" max="48" width="3.75390625" style="1" customWidth="1"/>
    <col min="49" max="49" width="4.00390625" style="1" customWidth="1"/>
    <col min="50" max="50" width="3.875" style="1" customWidth="1"/>
    <col min="51" max="51" width="4.00390625" style="1" customWidth="1"/>
    <col min="52" max="52" width="4.125" style="1" customWidth="1"/>
    <col min="53" max="53" width="3.75390625" style="1" customWidth="1"/>
    <col min="54" max="56" width="3.25390625" style="1" customWidth="1"/>
    <col min="57" max="57" width="5.00390625" style="1" customWidth="1"/>
    <col min="58" max="16384" width="3.25390625" style="1" customWidth="1"/>
  </cols>
  <sheetData>
    <row r="1" spans="1:57" ht="18.75" customHeight="1">
      <c r="A1" s="787" t="s">
        <v>16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7"/>
      <c r="N1" s="787"/>
      <c r="O1" s="787"/>
      <c r="P1" s="796" t="s">
        <v>104</v>
      </c>
      <c r="Q1" s="796"/>
      <c r="R1" s="796"/>
      <c r="S1" s="796"/>
      <c r="T1" s="796"/>
      <c r="U1" s="796"/>
      <c r="V1" s="796"/>
      <c r="W1" s="796"/>
      <c r="X1" s="796"/>
      <c r="Y1" s="796"/>
      <c r="Z1" s="796"/>
      <c r="AA1" s="796"/>
      <c r="AB1" s="796"/>
      <c r="AC1" s="796"/>
      <c r="AD1" s="796"/>
      <c r="AE1" s="796"/>
      <c r="AF1" s="796"/>
      <c r="AG1" s="796"/>
      <c r="AH1" s="796"/>
      <c r="AI1" s="796"/>
      <c r="AJ1" s="796"/>
      <c r="AK1" s="796"/>
      <c r="AL1" s="796"/>
      <c r="AM1" s="796"/>
      <c r="AN1" s="796"/>
      <c r="AO1" s="793"/>
      <c r="AP1" s="793"/>
      <c r="AQ1" s="793"/>
      <c r="AR1" s="793"/>
      <c r="AS1" s="793"/>
      <c r="AT1" s="793"/>
      <c r="AU1" s="793"/>
      <c r="AV1" s="793"/>
      <c r="AW1" s="793"/>
      <c r="AX1" s="793"/>
      <c r="AY1" s="793"/>
      <c r="AZ1" s="793"/>
      <c r="BA1" s="793"/>
      <c r="BB1" s="793"/>
      <c r="BC1" s="793"/>
      <c r="BD1" s="793"/>
      <c r="BE1" s="793"/>
    </row>
    <row r="2" spans="1:57" ht="18.75" customHeight="1">
      <c r="A2" s="802" t="s">
        <v>38</v>
      </c>
      <c r="B2" s="802"/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799" t="s">
        <v>17</v>
      </c>
      <c r="Q2" s="799"/>
      <c r="R2" s="799"/>
      <c r="S2" s="799"/>
      <c r="T2" s="799"/>
      <c r="U2" s="799"/>
      <c r="V2" s="799"/>
      <c r="W2" s="799"/>
      <c r="X2" s="799"/>
      <c r="Y2" s="799"/>
      <c r="Z2" s="799"/>
      <c r="AA2" s="799"/>
      <c r="AB2" s="799"/>
      <c r="AC2" s="799"/>
      <c r="AD2" s="799"/>
      <c r="AE2" s="799"/>
      <c r="AF2" s="799"/>
      <c r="AG2" s="799"/>
      <c r="AH2" s="799"/>
      <c r="AI2" s="799"/>
      <c r="AJ2" s="799"/>
      <c r="AK2" s="799"/>
      <c r="AL2" s="799"/>
      <c r="AM2" s="799"/>
      <c r="AN2" s="799"/>
      <c r="AO2" s="794"/>
      <c r="AP2" s="794"/>
      <c r="AQ2" s="794"/>
      <c r="AR2" s="794"/>
      <c r="AS2" s="794"/>
      <c r="AT2" s="794"/>
      <c r="AU2" s="794"/>
      <c r="AV2" s="794"/>
      <c r="AW2" s="794"/>
      <c r="AX2" s="794"/>
      <c r="AY2" s="794"/>
      <c r="AZ2" s="794"/>
      <c r="BA2" s="794"/>
      <c r="BB2" s="794"/>
      <c r="BC2" s="794"/>
      <c r="BD2" s="794"/>
      <c r="BE2" s="794"/>
    </row>
    <row r="3" spans="1:57" ht="3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790" t="s">
        <v>248</v>
      </c>
      <c r="AP3" s="790"/>
      <c r="AQ3" s="790"/>
      <c r="AR3" s="790"/>
      <c r="AS3" s="790"/>
      <c r="AT3" s="790"/>
      <c r="AU3" s="790"/>
      <c r="AV3" s="790"/>
      <c r="AW3" s="790"/>
      <c r="AX3" s="790"/>
      <c r="AY3" s="790"/>
      <c r="AZ3" s="790"/>
      <c r="BA3" s="790"/>
      <c r="BB3" s="790"/>
      <c r="BC3" s="790"/>
      <c r="BD3" s="790"/>
      <c r="BE3" s="790"/>
    </row>
    <row r="4" spans="1:57" ht="30" customHeight="1">
      <c r="A4" s="801"/>
      <c r="B4" s="801"/>
      <c r="C4" s="801"/>
      <c r="D4" s="801"/>
      <c r="E4" s="801"/>
      <c r="F4" s="801"/>
      <c r="G4" s="801"/>
      <c r="H4" s="801"/>
      <c r="I4" s="801"/>
      <c r="J4" s="801"/>
      <c r="K4" s="801"/>
      <c r="L4" s="801"/>
      <c r="M4" s="801"/>
      <c r="N4" s="801"/>
      <c r="O4" s="801"/>
      <c r="P4" s="800" t="s">
        <v>105</v>
      </c>
      <c r="Q4" s="800"/>
      <c r="R4" s="800"/>
      <c r="S4" s="800"/>
      <c r="T4" s="800"/>
      <c r="U4" s="800"/>
      <c r="V4" s="800"/>
      <c r="W4" s="800"/>
      <c r="X4" s="800"/>
      <c r="Y4" s="800"/>
      <c r="Z4" s="800"/>
      <c r="AA4" s="800"/>
      <c r="AB4" s="800"/>
      <c r="AC4" s="800"/>
      <c r="AD4" s="800"/>
      <c r="AE4" s="800"/>
      <c r="AF4" s="800"/>
      <c r="AG4" s="800"/>
      <c r="AH4" s="800"/>
      <c r="AI4" s="800"/>
      <c r="AJ4" s="800"/>
      <c r="AK4" s="800"/>
      <c r="AL4" s="800"/>
      <c r="AM4" s="800"/>
      <c r="AN4" s="800"/>
      <c r="AO4" s="790" t="s">
        <v>125</v>
      </c>
      <c r="AP4" s="790"/>
      <c r="AQ4" s="790"/>
      <c r="AR4" s="790"/>
      <c r="AS4" s="790"/>
      <c r="AT4" s="790"/>
      <c r="AU4" s="790"/>
      <c r="AV4" s="790"/>
      <c r="AW4" s="790"/>
      <c r="AX4" s="790"/>
      <c r="AY4" s="790"/>
      <c r="AZ4" s="790"/>
      <c r="BA4" s="790"/>
      <c r="BB4" s="790"/>
      <c r="BC4" s="790"/>
      <c r="BD4" s="790"/>
      <c r="BE4" s="790"/>
    </row>
    <row r="5" spans="1:57" s="2" customFormat="1" ht="39" customHeight="1">
      <c r="A5" s="791" t="s">
        <v>124</v>
      </c>
      <c r="B5" s="791"/>
      <c r="C5" s="791"/>
      <c r="D5" s="791"/>
      <c r="E5" s="791"/>
      <c r="F5" s="791"/>
      <c r="G5" s="791"/>
      <c r="H5" s="791"/>
      <c r="I5" s="791"/>
      <c r="J5" s="791"/>
      <c r="K5" s="791"/>
      <c r="L5" s="791"/>
      <c r="M5" s="791"/>
      <c r="N5" s="791"/>
      <c r="O5" s="791"/>
      <c r="P5" s="788" t="s">
        <v>106</v>
      </c>
      <c r="Q5" s="788"/>
      <c r="R5" s="788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90" t="s">
        <v>243</v>
      </c>
      <c r="AP5" s="795"/>
      <c r="AQ5" s="795"/>
      <c r="AR5" s="795"/>
      <c r="AS5" s="795"/>
      <c r="AT5" s="795"/>
      <c r="AU5" s="795"/>
      <c r="AV5" s="795"/>
      <c r="AW5" s="795"/>
      <c r="AX5" s="795"/>
      <c r="AY5" s="795"/>
      <c r="AZ5" s="795"/>
      <c r="BA5" s="795"/>
      <c r="BB5" s="795"/>
      <c r="BC5" s="795"/>
      <c r="BD5" s="795"/>
      <c r="BE5" s="795"/>
    </row>
    <row r="6" spans="1:57" s="2" customFormat="1" ht="24" customHeight="1">
      <c r="A6" s="797" t="s">
        <v>236</v>
      </c>
      <c r="B6" s="797"/>
      <c r="C6" s="797"/>
      <c r="D6" s="797"/>
      <c r="E6" s="797"/>
      <c r="F6" s="797"/>
      <c r="G6" s="797"/>
      <c r="H6" s="797"/>
      <c r="I6" s="797"/>
      <c r="J6" s="797"/>
      <c r="K6" s="797"/>
      <c r="L6" s="797"/>
      <c r="M6" s="797"/>
      <c r="N6" s="797"/>
      <c r="O6" s="797"/>
      <c r="P6" s="792" t="s">
        <v>244</v>
      </c>
      <c r="Q6" s="792"/>
      <c r="R6" s="792"/>
      <c r="S6" s="792"/>
      <c r="T6" s="792"/>
      <c r="U6" s="792"/>
      <c r="V6" s="792"/>
      <c r="W6" s="792"/>
      <c r="X6" s="792"/>
      <c r="Y6" s="792"/>
      <c r="Z6" s="792"/>
      <c r="AA6" s="792"/>
      <c r="AB6" s="792"/>
      <c r="AC6" s="792"/>
      <c r="AD6" s="792"/>
      <c r="AE6" s="792"/>
      <c r="AF6" s="792"/>
      <c r="AG6" s="792"/>
      <c r="AH6" s="792"/>
      <c r="AI6" s="792"/>
      <c r="AJ6" s="792"/>
      <c r="AK6" s="792"/>
      <c r="AL6" s="792"/>
      <c r="AM6" s="792"/>
      <c r="AN6" s="792"/>
      <c r="AO6" s="789" t="s">
        <v>126</v>
      </c>
      <c r="AP6" s="789"/>
      <c r="AQ6" s="789"/>
      <c r="AR6" s="789"/>
      <c r="AS6" s="789"/>
      <c r="AT6" s="789"/>
      <c r="AU6" s="789"/>
      <c r="AV6" s="789"/>
      <c r="AW6" s="789"/>
      <c r="AX6" s="789"/>
      <c r="AY6" s="789"/>
      <c r="AZ6" s="789"/>
      <c r="BA6" s="789"/>
      <c r="BB6" s="789"/>
      <c r="BC6" s="789"/>
      <c r="BD6" s="789"/>
      <c r="BE6" s="789"/>
    </row>
    <row r="7" spans="1:57" s="2" customFormat="1" ht="28.5" customHeight="1">
      <c r="A7" s="797"/>
      <c r="B7" s="797"/>
      <c r="C7" s="797"/>
      <c r="D7" s="797"/>
      <c r="E7" s="797"/>
      <c r="F7" s="797"/>
      <c r="G7" s="797"/>
      <c r="H7" s="797"/>
      <c r="I7" s="797"/>
      <c r="J7" s="797"/>
      <c r="K7" s="797"/>
      <c r="L7" s="797"/>
      <c r="M7" s="797"/>
      <c r="N7" s="797"/>
      <c r="O7" s="797"/>
      <c r="P7" s="803" t="s">
        <v>288</v>
      </c>
      <c r="Q7" s="795"/>
      <c r="R7" s="795"/>
      <c r="S7" s="795"/>
      <c r="T7" s="795"/>
      <c r="U7" s="795"/>
      <c r="V7" s="795"/>
      <c r="W7" s="795"/>
      <c r="X7" s="795"/>
      <c r="Y7" s="795"/>
      <c r="Z7" s="795"/>
      <c r="AA7" s="795"/>
      <c r="AB7" s="795"/>
      <c r="AC7" s="795"/>
      <c r="AD7" s="795"/>
      <c r="AE7" s="795"/>
      <c r="AF7" s="795"/>
      <c r="AG7" s="795"/>
      <c r="AH7" s="795"/>
      <c r="AI7" s="795"/>
      <c r="AJ7" s="795"/>
      <c r="AK7" s="795"/>
      <c r="AL7" s="795"/>
      <c r="AM7" s="795"/>
      <c r="AN7" s="795"/>
      <c r="AO7" s="798" t="s">
        <v>107</v>
      </c>
      <c r="AP7" s="798"/>
      <c r="AQ7" s="798"/>
      <c r="AR7" s="798"/>
      <c r="AS7" s="798"/>
      <c r="AT7" s="798"/>
      <c r="AU7" s="798"/>
      <c r="AV7" s="798"/>
      <c r="AW7" s="798"/>
      <c r="AX7" s="798"/>
      <c r="AY7" s="798"/>
      <c r="AZ7" s="798"/>
      <c r="BA7" s="798"/>
      <c r="BB7" s="798"/>
      <c r="BC7" s="798"/>
      <c r="BD7" s="798"/>
      <c r="BE7" s="798"/>
    </row>
    <row r="8" spans="16:57" s="2" customFormat="1" ht="22.5" customHeight="1">
      <c r="P8" s="803"/>
      <c r="Q8" s="803"/>
      <c r="R8" s="803"/>
      <c r="S8" s="803"/>
      <c r="T8" s="803"/>
      <c r="U8" s="803"/>
      <c r="V8" s="803"/>
      <c r="W8" s="803"/>
      <c r="X8" s="803"/>
      <c r="Y8" s="803"/>
      <c r="Z8" s="803"/>
      <c r="AA8" s="803"/>
      <c r="AB8" s="803"/>
      <c r="AC8" s="803"/>
      <c r="AD8" s="803"/>
      <c r="AE8" s="803"/>
      <c r="AF8" s="803"/>
      <c r="AG8" s="803"/>
      <c r="AH8" s="803"/>
      <c r="AI8" s="803"/>
      <c r="AJ8" s="803"/>
      <c r="AK8" s="803"/>
      <c r="AL8" s="803"/>
      <c r="AM8" s="803"/>
      <c r="AN8" s="803"/>
      <c r="AO8" s="798" t="s">
        <v>95</v>
      </c>
      <c r="AP8" s="798"/>
      <c r="AQ8" s="798"/>
      <c r="AR8" s="798"/>
      <c r="AS8" s="798"/>
      <c r="AT8" s="798"/>
      <c r="AU8" s="798"/>
      <c r="AV8" s="798"/>
      <c r="AW8" s="798"/>
      <c r="AX8" s="798"/>
      <c r="AY8" s="798"/>
      <c r="AZ8" s="798"/>
      <c r="BA8" s="798"/>
      <c r="BB8" s="798"/>
      <c r="BC8" s="798"/>
      <c r="BD8" s="798"/>
      <c r="BE8" s="798"/>
    </row>
    <row r="9" spans="16:57" s="2" customFormat="1" ht="24" customHeight="1">
      <c r="P9" s="788" t="s">
        <v>246</v>
      </c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788"/>
      <c r="AG9" s="788"/>
      <c r="AH9" s="788"/>
      <c r="AI9" s="788"/>
      <c r="AJ9" s="788"/>
      <c r="AK9" s="788"/>
      <c r="AL9" s="788"/>
      <c r="AM9" s="788"/>
      <c r="AN9" s="788"/>
      <c r="AO9" s="798" t="s">
        <v>98</v>
      </c>
      <c r="AP9" s="798"/>
      <c r="AQ9" s="798"/>
      <c r="AR9" s="798"/>
      <c r="AS9" s="798"/>
      <c r="AT9" s="798"/>
      <c r="AU9" s="798"/>
      <c r="AV9" s="798"/>
      <c r="AW9" s="798"/>
      <c r="AX9" s="798"/>
      <c r="AY9" s="798"/>
      <c r="AZ9" s="798"/>
      <c r="BA9" s="798"/>
      <c r="BB9" s="798"/>
      <c r="BC9" s="798"/>
      <c r="BD9" s="798"/>
      <c r="BE9" s="798"/>
    </row>
    <row r="10" spans="41:57" s="2" customFormat="1" ht="21" customHeight="1">
      <c r="AO10" s="798" t="s">
        <v>108</v>
      </c>
      <c r="AP10" s="798"/>
      <c r="AQ10" s="798"/>
      <c r="AR10" s="798"/>
      <c r="AS10" s="798"/>
      <c r="AT10" s="798"/>
      <c r="AU10" s="798"/>
      <c r="AV10" s="798"/>
      <c r="AW10" s="798"/>
      <c r="AX10" s="798"/>
      <c r="AY10" s="798"/>
      <c r="AZ10" s="798"/>
      <c r="BA10" s="798"/>
      <c r="BB10" s="798"/>
      <c r="BC10" s="798"/>
      <c r="BD10" s="798"/>
      <c r="BE10" s="798"/>
    </row>
    <row r="11" spans="41:57" s="2" customFormat="1" ht="22.5" customHeight="1">
      <c r="AO11" s="804"/>
      <c r="AP11" s="804"/>
      <c r="AQ11" s="804"/>
      <c r="AR11" s="804"/>
      <c r="AS11" s="804"/>
      <c r="AT11" s="804"/>
      <c r="AU11" s="804"/>
      <c r="AV11" s="804"/>
      <c r="AW11" s="804"/>
      <c r="AX11" s="804"/>
      <c r="AY11" s="804"/>
      <c r="AZ11" s="804"/>
      <c r="BA11" s="804"/>
      <c r="BB11" s="804"/>
      <c r="BC11" s="804"/>
      <c r="BD11" s="804"/>
      <c r="BE11" s="804"/>
    </row>
    <row r="12" spans="2:54" s="8" customFormat="1" ht="21" customHeight="1">
      <c r="B12" s="805" t="s">
        <v>237</v>
      </c>
      <c r="C12" s="805"/>
      <c r="D12" s="805"/>
      <c r="E12" s="805"/>
      <c r="F12" s="805"/>
      <c r="G12" s="805"/>
      <c r="H12" s="805"/>
      <c r="I12" s="805"/>
      <c r="J12" s="805"/>
      <c r="K12" s="805"/>
      <c r="L12" s="805"/>
      <c r="M12" s="805"/>
      <c r="N12" s="805"/>
      <c r="O12" s="805"/>
      <c r="P12" s="805"/>
      <c r="Q12" s="805"/>
      <c r="R12" s="805"/>
      <c r="S12" s="805"/>
      <c r="T12" s="805"/>
      <c r="U12" s="805"/>
      <c r="V12" s="805"/>
      <c r="W12" s="805"/>
      <c r="X12" s="805"/>
      <c r="Y12" s="805"/>
      <c r="Z12" s="805"/>
      <c r="AA12" s="805"/>
      <c r="AB12" s="805"/>
      <c r="AC12" s="805"/>
      <c r="AD12" s="805"/>
      <c r="AE12" s="805"/>
      <c r="AF12" s="805"/>
      <c r="AG12" s="805"/>
      <c r="AH12" s="805"/>
      <c r="AI12" s="805"/>
      <c r="AJ12" s="805"/>
      <c r="AK12" s="805"/>
      <c r="AL12" s="805"/>
      <c r="AM12" s="805"/>
      <c r="AN12" s="805"/>
      <c r="AO12" s="805"/>
      <c r="AP12" s="805"/>
      <c r="AQ12" s="805"/>
      <c r="AR12" s="805"/>
      <c r="AS12" s="805"/>
      <c r="AT12" s="805"/>
      <c r="AU12" s="805"/>
      <c r="AV12" s="805"/>
      <c r="AW12" s="805"/>
      <c r="AX12" s="805"/>
      <c r="AY12" s="805"/>
      <c r="AZ12" s="805"/>
      <c r="BA12" s="805"/>
      <c r="BB12" s="805"/>
    </row>
    <row r="13" spans="2:54" s="8" customFormat="1" ht="8.25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</row>
    <row r="14" spans="2:54" s="10" customFormat="1" ht="18" customHeight="1">
      <c r="B14" s="806" t="s">
        <v>12</v>
      </c>
      <c r="C14" s="784" t="s">
        <v>0</v>
      </c>
      <c r="D14" s="784"/>
      <c r="E14" s="784"/>
      <c r="F14" s="784"/>
      <c r="G14" s="784" t="s">
        <v>1</v>
      </c>
      <c r="H14" s="784"/>
      <c r="I14" s="784"/>
      <c r="J14" s="784"/>
      <c r="K14" s="759" t="s">
        <v>2</v>
      </c>
      <c r="L14" s="757"/>
      <c r="M14" s="757"/>
      <c r="N14" s="757"/>
      <c r="O14" s="759" t="s">
        <v>3</v>
      </c>
      <c r="P14" s="757"/>
      <c r="Q14" s="757"/>
      <c r="R14" s="757"/>
      <c r="S14" s="757"/>
      <c r="T14" s="759" t="s">
        <v>4</v>
      </c>
      <c r="U14" s="759"/>
      <c r="V14" s="759"/>
      <c r="W14" s="759"/>
      <c r="X14" s="757"/>
      <c r="Y14" s="759" t="s">
        <v>5</v>
      </c>
      <c r="Z14" s="757"/>
      <c r="AA14" s="757"/>
      <c r="AB14" s="757"/>
      <c r="AC14" s="784" t="s">
        <v>6</v>
      </c>
      <c r="AD14" s="784"/>
      <c r="AE14" s="784"/>
      <c r="AF14" s="784"/>
      <c r="AG14" s="784" t="s">
        <v>7</v>
      </c>
      <c r="AH14" s="784"/>
      <c r="AI14" s="784"/>
      <c r="AJ14" s="784"/>
      <c r="AK14" s="759" t="s">
        <v>8</v>
      </c>
      <c r="AL14" s="759"/>
      <c r="AM14" s="759"/>
      <c r="AN14" s="759"/>
      <c r="AO14" s="757"/>
      <c r="AP14" s="759" t="s">
        <v>9</v>
      </c>
      <c r="AQ14" s="757"/>
      <c r="AR14" s="757"/>
      <c r="AS14" s="757"/>
      <c r="AT14" s="759" t="s">
        <v>10</v>
      </c>
      <c r="AU14" s="759"/>
      <c r="AV14" s="759"/>
      <c r="AW14" s="759"/>
      <c r="AX14" s="757"/>
      <c r="AY14" s="759" t="s">
        <v>11</v>
      </c>
      <c r="AZ14" s="757"/>
      <c r="BA14" s="757"/>
      <c r="BB14" s="757"/>
    </row>
    <row r="15" spans="2:54" s="11" customFormat="1" ht="20.25" customHeight="1">
      <c r="B15" s="806"/>
      <c r="C15" s="722">
        <v>1</v>
      </c>
      <c r="D15" s="722">
        <v>2</v>
      </c>
      <c r="E15" s="722">
        <v>3</v>
      </c>
      <c r="F15" s="722">
        <v>4</v>
      </c>
      <c r="G15" s="722">
        <v>5</v>
      </c>
      <c r="H15" s="722">
        <v>6</v>
      </c>
      <c r="I15" s="722">
        <v>7</v>
      </c>
      <c r="J15" s="722">
        <v>8</v>
      </c>
      <c r="K15" s="722">
        <v>9</v>
      </c>
      <c r="L15" s="722">
        <v>10</v>
      </c>
      <c r="M15" s="722">
        <v>11</v>
      </c>
      <c r="N15" s="722">
        <v>12</v>
      </c>
      <c r="O15" s="722">
        <v>13</v>
      </c>
      <c r="P15" s="722">
        <v>14</v>
      </c>
      <c r="Q15" s="722">
        <v>15</v>
      </c>
      <c r="R15" s="722">
        <v>16</v>
      </c>
      <c r="S15" s="722">
        <v>17</v>
      </c>
      <c r="T15" s="722">
        <v>18</v>
      </c>
      <c r="U15" s="722">
        <v>19</v>
      </c>
      <c r="V15" s="722">
        <v>20</v>
      </c>
      <c r="W15" s="722">
        <v>21</v>
      </c>
      <c r="X15" s="722">
        <v>22</v>
      </c>
      <c r="Y15" s="722">
        <v>23</v>
      </c>
      <c r="Z15" s="722">
        <v>24</v>
      </c>
      <c r="AA15" s="722">
        <v>25</v>
      </c>
      <c r="AB15" s="722">
        <v>26</v>
      </c>
      <c r="AC15" s="722">
        <v>27</v>
      </c>
      <c r="AD15" s="722">
        <v>28</v>
      </c>
      <c r="AE15" s="722">
        <v>29</v>
      </c>
      <c r="AF15" s="722">
        <v>30</v>
      </c>
      <c r="AG15" s="722">
        <v>31</v>
      </c>
      <c r="AH15" s="722">
        <v>32</v>
      </c>
      <c r="AI15" s="722">
        <v>33</v>
      </c>
      <c r="AJ15" s="722">
        <v>34</v>
      </c>
      <c r="AK15" s="722">
        <v>35</v>
      </c>
      <c r="AL15" s="722">
        <v>36</v>
      </c>
      <c r="AM15" s="722">
        <v>37</v>
      </c>
      <c r="AN15" s="722">
        <v>38</v>
      </c>
      <c r="AO15" s="722">
        <v>39</v>
      </c>
      <c r="AP15" s="722">
        <v>40</v>
      </c>
      <c r="AQ15" s="722">
        <v>41</v>
      </c>
      <c r="AR15" s="722">
        <v>42</v>
      </c>
      <c r="AS15" s="722">
        <v>43</v>
      </c>
      <c r="AT15" s="722">
        <v>44</v>
      </c>
      <c r="AU15" s="722">
        <v>45</v>
      </c>
      <c r="AV15" s="722">
        <v>46</v>
      </c>
      <c r="AW15" s="722">
        <v>47</v>
      </c>
      <c r="AX15" s="722">
        <v>48</v>
      </c>
      <c r="AY15" s="722">
        <v>49</v>
      </c>
      <c r="AZ15" s="722">
        <v>50</v>
      </c>
      <c r="BA15" s="722">
        <v>51</v>
      </c>
      <c r="BB15" s="722">
        <v>52</v>
      </c>
    </row>
    <row r="16" spans="2:54" s="11" customFormat="1" ht="20.25" customHeight="1">
      <c r="B16" s="723">
        <v>3</v>
      </c>
      <c r="C16" s="12" t="s">
        <v>53</v>
      </c>
      <c r="D16" s="12" t="s">
        <v>238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 t="s">
        <v>18</v>
      </c>
      <c r="S16" s="12" t="s">
        <v>94</v>
      </c>
      <c r="T16" s="12" t="s">
        <v>53</v>
      </c>
      <c r="U16" s="12" t="s">
        <v>239</v>
      </c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 t="s">
        <v>100</v>
      </c>
      <c r="AR16" s="12" t="s">
        <v>18</v>
      </c>
      <c r="AS16" s="12" t="s">
        <v>19</v>
      </c>
      <c r="AT16" s="12" t="s">
        <v>19</v>
      </c>
      <c r="AU16" s="12" t="s">
        <v>19</v>
      </c>
      <c r="AV16" s="12" t="s">
        <v>19</v>
      </c>
      <c r="AW16" s="12" t="s">
        <v>19</v>
      </c>
      <c r="AX16" s="12" t="s">
        <v>19</v>
      </c>
      <c r="AY16" s="12" t="s">
        <v>19</v>
      </c>
      <c r="AZ16" s="12" t="s">
        <v>19</v>
      </c>
      <c r="BA16" s="12" t="s">
        <v>19</v>
      </c>
      <c r="BB16" s="12" t="s">
        <v>19</v>
      </c>
    </row>
    <row r="17" spans="2:54" s="10" customFormat="1" ht="19.5" customHeight="1">
      <c r="B17" s="723">
        <v>4</v>
      </c>
      <c r="C17" s="12" t="s">
        <v>53</v>
      </c>
      <c r="D17" s="12" t="s">
        <v>238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 t="s">
        <v>18</v>
      </c>
      <c r="S17" s="12" t="s">
        <v>94</v>
      </c>
      <c r="T17" s="12" t="s">
        <v>53</v>
      </c>
      <c r="U17" s="12" t="s">
        <v>239</v>
      </c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 t="s">
        <v>100</v>
      </c>
      <c r="AR17" s="12" t="s">
        <v>18</v>
      </c>
      <c r="AS17" s="12" t="s">
        <v>19</v>
      </c>
      <c r="AT17" s="12" t="s">
        <v>19</v>
      </c>
      <c r="AU17" s="12" t="s">
        <v>19</v>
      </c>
      <c r="AV17" s="12" t="s">
        <v>19</v>
      </c>
      <c r="AW17" s="12" t="s">
        <v>19</v>
      </c>
      <c r="AX17" s="12" t="s">
        <v>19</v>
      </c>
      <c r="AY17" s="12" t="s">
        <v>19</v>
      </c>
      <c r="AZ17" s="12" t="s">
        <v>19</v>
      </c>
      <c r="BA17" s="12" t="s">
        <v>19</v>
      </c>
      <c r="BB17" s="12" t="s">
        <v>19</v>
      </c>
    </row>
    <row r="18" spans="2:54" s="10" customFormat="1" ht="19.5" customHeight="1">
      <c r="B18" s="723">
        <v>5</v>
      </c>
      <c r="C18" s="715" t="s">
        <v>53</v>
      </c>
      <c r="D18" s="716" t="s">
        <v>238</v>
      </c>
      <c r="E18" s="715"/>
      <c r="F18" s="715"/>
      <c r="G18" s="715"/>
      <c r="H18" s="716"/>
      <c r="I18" s="716"/>
      <c r="J18" s="716"/>
      <c r="K18" s="716"/>
      <c r="L18" s="716"/>
      <c r="M18" s="716"/>
      <c r="N18" s="716"/>
      <c r="O18" s="716"/>
      <c r="P18" s="716"/>
      <c r="Q18" s="716"/>
      <c r="R18" s="717" t="s">
        <v>18</v>
      </c>
      <c r="S18" s="718" t="s">
        <v>94</v>
      </c>
      <c r="T18" s="717" t="s">
        <v>53</v>
      </c>
      <c r="U18" s="717" t="s">
        <v>19</v>
      </c>
      <c r="V18" s="716"/>
      <c r="W18" s="717"/>
      <c r="X18" s="717"/>
      <c r="Y18" s="717"/>
      <c r="Z18" s="716"/>
      <c r="AA18" s="717"/>
      <c r="AB18" s="719"/>
      <c r="AC18" s="719"/>
      <c r="AD18" s="720"/>
      <c r="AE18" s="720" t="s">
        <v>100</v>
      </c>
      <c r="AF18" s="720" t="s">
        <v>18</v>
      </c>
      <c r="AG18" s="717" t="s">
        <v>13</v>
      </c>
      <c r="AH18" s="717" t="s">
        <v>13</v>
      </c>
      <c r="AI18" s="717" t="s">
        <v>13</v>
      </c>
      <c r="AJ18" s="717" t="s">
        <v>13</v>
      </c>
      <c r="AK18" s="717" t="s">
        <v>13</v>
      </c>
      <c r="AL18" s="717" t="s">
        <v>13</v>
      </c>
      <c r="AM18" s="717" t="s">
        <v>13</v>
      </c>
      <c r="AN18" s="717" t="s">
        <v>13</v>
      </c>
      <c r="AO18" s="717" t="s">
        <v>13</v>
      </c>
      <c r="AP18" s="717" t="s">
        <v>13</v>
      </c>
      <c r="AQ18" s="717" t="s">
        <v>13</v>
      </c>
      <c r="AR18" s="721" t="s">
        <v>103</v>
      </c>
      <c r="AS18" s="721" t="s">
        <v>103</v>
      </c>
      <c r="AT18" s="724" t="s">
        <v>99</v>
      </c>
      <c r="AU18" s="724" t="s">
        <v>99</v>
      </c>
      <c r="AV18" s="724" t="s">
        <v>99</v>
      </c>
      <c r="AW18" s="724" t="s">
        <v>99</v>
      </c>
      <c r="AX18" s="724" t="s">
        <v>99</v>
      </c>
      <c r="AY18" s="724" t="s">
        <v>99</v>
      </c>
      <c r="AZ18" s="724" t="s">
        <v>99</v>
      </c>
      <c r="BA18" s="724" t="s">
        <v>99</v>
      </c>
      <c r="BB18" s="724" t="s">
        <v>99</v>
      </c>
    </row>
    <row r="19" spans="2:54" s="10" customFormat="1" ht="12.75" customHeight="1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 t="s">
        <v>240</v>
      </c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</row>
    <row r="20" spans="2:54" s="13" customFormat="1" ht="21" customHeight="1">
      <c r="B20" s="785" t="s">
        <v>283</v>
      </c>
      <c r="C20" s="785"/>
      <c r="D20" s="785"/>
      <c r="E20" s="785"/>
      <c r="F20" s="785"/>
      <c r="G20" s="785"/>
      <c r="H20" s="785"/>
      <c r="I20" s="785"/>
      <c r="J20" s="785"/>
      <c r="K20" s="786"/>
      <c r="L20" s="786"/>
      <c r="M20" s="786"/>
      <c r="N20" s="786"/>
      <c r="O20" s="786"/>
      <c r="P20" s="786"/>
      <c r="Q20" s="786"/>
      <c r="R20" s="786"/>
      <c r="S20" s="786"/>
      <c r="T20" s="786"/>
      <c r="U20" s="786"/>
      <c r="V20" s="786"/>
      <c r="W20" s="786"/>
      <c r="X20" s="786"/>
      <c r="Y20" s="786"/>
      <c r="Z20" s="786"/>
      <c r="AA20" s="786"/>
      <c r="AB20" s="786"/>
      <c r="AC20" s="786"/>
      <c r="AD20" s="786"/>
      <c r="AE20" s="786"/>
      <c r="AF20" s="786"/>
      <c r="AG20" s="786"/>
      <c r="AH20" s="786"/>
      <c r="AI20" s="786"/>
      <c r="AJ20" s="786"/>
      <c r="AK20" s="786"/>
      <c r="AL20" s="786"/>
      <c r="AM20" s="786"/>
      <c r="AN20" s="786"/>
      <c r="AO20" s="786"/>
      <c r="AP20" s="786"/>
      <c r="AQ20" s="786"/>
      <c r="AR20" s="786"/>
      <c r="AS20" s="786"/>
      <c r="AT20" s="786"/>
      <c r="AU20" s="786"/>
      <c r="AV20" s="786"/>
      <c r="AW20" s="14"/>
      <c r="AX20" s="14"/>
      <c r="AY20" s="14"/>
      <c r="AZ20" s="14"/>
      <c r="BA20" s="14"/>
      <c r="BB20" s="10"/>
    </row>
    <row r="21" spans="2:54" s="10" customFormat="1" ht="21.75" customHeight="1">
      <c r="B21" s="5" t="s">
        <v>282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7"/>
      <c r="AY21" s="7"/>
      <c r="AZ21" s="7"/>
      <c r="BA21" s="7"/>
      <c r="BB21" s="8"/>
    </row>
    <row r="22" spans="2:54" s="10" customFormat="1" ht="12.75" customHeight="1"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8"/>
    </row>
    <row r="23" spans="2:55" s="10" customFormat="1" ht="22.5" customHeight="1">
      <c r="B23" s="779" t="s">
        <v>12</v>
      </c>
      <c r="C23" s="761"/>
      <c r="D23" s="780" t="s">
        <v>14</v>
      </c>
      <c r="E23" s="761"/>
      <c r="F23" s="761"/>
      <c r="G23" s="761"/>
      <c r="H23" s="782" t="s">
        <v>241</v>
      </c>
      <c r="I23" s="783"/>
      <c r="J23" s="783"/>
      <c r="K23" s="757"/>
      <c r="L23" s="757"/>
      <c r="M23" s="764" t="s">
        <v>109</v>
      </c>
      <c r="N23" s="757"/>
      <c r="O23" s="757"/>
      <c r="P23" s="757"/>
      <c r="Q23" s="757"/>
      <c r="R23" s="764" t="s">
        <v>110</v>
      </c>
      <c r="S23" s="761"/>
      <c r="T23" s="761"/>
      <c r="U23" s="764" t="s">
        <v>15</v>
      </c>
      <c r="V23" s="761"/>
      <c r="W23" s="761"/>
      <c r="X23" s="764" t="s">
        <v>111</v>
      </c>
      <c r="Y23" s="761"/>
      <c r="Z23" s="761"/>
      <c r="AA23" s="17"/>
      <c r="AB23" s="712"/>
      <c r="AC23" s="712"/>
      <c r="AD23" s="712"/>
      <c r="AE23" s="765" t="s">
        <v>112</v>
      </c>
      <c r="AF23" s="766"/>
      <c r="AG23" s="766"/>
      <c r="AH23" s="766"/>
      <c r="AI23" s="766"/>
      <c r="AJ23" s="767"/>
      <c r="AK23" s="768"/>
      <c r="AL23" s="776" t="s">
        <v>284</v>
      </c>
      <c r="AM23" s="767"/>
      <c r="AN23" s="767"/>
      <c r="AO23" s="767"/>
      <c r="AP23" s="767"/>
      <c r="AQ23" s="768"/>
      <c r="AR23" s="742" t="s">
        <v>72</v>
      </c>
      <c r="AS23" s="742"/>
      <c r="AT23" s="742"/>
      <c r="AU23" s="742"/>
      <c r="AV23" s="742"/>
      <c r="AW23" s="725"/>
      <c r="AX23" s="725"/>
      <c r="AY23" s="713"/>
      <c r="AZ23" s="713"/>
      <c r="BA23" s="713"/>
      <c r="BB23" s="714"/>
      <c r="BC23" s="727"/>
    </row>
    <row r="24" spans="2:55" s="10" customFormat="1" ht="15.75" customHeight="1">
      <c r="B24" s="761"/>
      <c r="C24" s="761"/>
      <c r="D24" s="761"/>
      <c r="E24" s="761"/>
      <c r="F24" s="761"/>
      <c r="G24" s="761"/>
      <c r="H24" s="783"/>
      <c r="I24" s="783"/>
      <c r="J24" s="783"/>
      <c r="K24" s="757"/>
      <c r="L24" s="757"/>
      <c r="M24" s="757"/>
      <c r="N24" s="757"/>
      <c r="O24" s="757"/>
      <c r="P24" s="757"/>
      <c r="Q24" s="757"/>
      <c r="R24" s="761"/>
      <c r="S24" s="761"/>
      <c r="T24" s="761"/>
      <c r="U24" s="761"/>
      <c r="V24" s="761"/>
      <c r="W24" s="761"/>
      <c r="X24" s="761"/>
      <c r="Y24" s="761"/>
      <c r="Z24" s="761"/>
      <c r="AA24" s="17"/>
      <c r="AB24" s="712"/>
      <c r="AC24" s="712"/>
      <c r="AD24" s="712"/>
      <c r="AE24" s="769"/>
      <c r="AF24" s="770"/>
      <c r="AG24" s="770"/>
      <c r="AH24" s="770"/>
      <c r="AI24" s="770"/>
      <c r="AJ24" s="771"/>
      <c r="AK24" s="772"/>
      <c r="AL24" s="777"/>
      <c r="AM24" s="771"/>
      <c r="AN24" s="771"/>
      <c r="AO24" s="778"/>
      <c r="AP24" s="778"/>
      <c r="AQ24" s="772"/>
      <c r="AR24" s="742"/>
      <c r="AS24" s="742"/>
      <c r="AT24" s="742"/>
      <c r="AU24" s="742"/>
      <c r="AV24" s="742"/>
      <c r="AW24" s="725"/>
      <c r="AX24" s="725"/>
      <c r="AY24" s="713"/>
      <c r="AZ24" s="713"/>
      <c r="BA24" s="713"/>
      <c r="BB24" s="714"/>
      <c r="BC24" s="727"/>
    </row>
    <row r="25" spans="2:55" s="10" customFormat="1" ht="23.25" customHeight="1">
      <c r="B25" s="761"/>
      <c r="C25" s="761"/>
      <c r="D25" s="761"/>
      <c r="E25" s="761"/>
      <c r="F25" s="761"/>
      <c r="G25" s="761"/>
      <c r="H25" s="783"/>
      <c r="I25" s="783"/>
      <c r="J25" s="783"/>
      <c r="K25" s="757"/>
      <c r="L25" s="757"/>
      <c r="M25" s="757"/>
      <c r="N25" s="757"/>
      <c r="O25" s="757"/>
      <c r="P25" s="757"/>
      <c r="Q25" s="757"/>
      <c r="R25" s="761"/>
      <c r="S25" s="761"/>
      <c r="T25" s="761"/>
      <c r="U25" s="761"/>
      <c r="V25" s="761"/>
      <c r="W25" s="761"/>
      <c r="X25" s="761"/>
      <c r="Y25" s="761"/>
      <c r="Z25" s="761"/>
      <c r="AA25" s="17"/>
      <c r="AB25" s="712"/>
      <c r="AC25" s="712"/>
      <c r="AD25" s="712"/>
      <c r="AE25" s="773"/>
      <c r="AF25" s="774"/>
      <c r="AG25" s="774"/>
      <c r="AH25" s="774"/>
      <c r="AI25" s="774"/>
      <c r="AJ25" s="774"/>
      <c r="AK25" s="775"/>
      <c r="AL25" s="773"/>
      <c r="AM25" s="774"/>
      <c r="AN25" s="774"/>
      <c r="AO25" s="774"/>
      <c r="AP25" s="774"/>
      <c r="AQ25" s="775"/>
      <c r="AR25" s="742"/>
      <c r="AS25" s="742"/>
      <c r="AT25" s="742"/>
      <c r="AU25" s="742"/>
      <c r="AV25" s="742"/>
      <c r="AW25" s="725"/>
      <c r="AX25" s="725"/>
      <c r="AY25" s="713"/>
      <c r="AZ25" s="713"/>
      <c r="BA25" s="713"/>
      <c r="BB25" s="714"/>
      <c r="BC25" s="727"/>
    </row>
    <row r="26" spans="2:55" s="10" customFormat="1" ht="21.75" customHeight="1">
      <c r="B26" s="758">
        <v>3</v>
      </c>
      <c r="C26" s="760"/>
      <c r="D26" s="759">
        <v>35</v>
      </c>
      <c r="E26" s="761"/>
      <c r="F26" s="761"/>
      <c r="G26" s="761"/>
      <c r="H26" s="755">
        <v>6</v>
      </c>
      <c r="I26" s="756"/>
      <c r="J26" s="756"/>
      <c r="K26" s="757"/>
      <c r="L26" s="757"/>
      <c r="M26" s="760"/>
      <c r="N26" s="757"/>
      <c r="O26" s="757"/>
      <c r="P26" s="757"/>
      <c r="Q26" s="757"/>
      <c r="R26" s="781"/>
      <c r="S26" s="758"/>
      <c r="T26" s="758"/>
      <c r="U26" s="755">
        <v>11</v>
      </c>
      <c r="V26" s="763"/>
      <c r="W26" s="763"/>
      <c r="X26" s="755">
        <f>SUM(D26:W26)</f>
        <v>52</v>
      </c>
      <c r="Y26" s="763"/>
      <c r="Z26" s="763"/>
      <c r="AA26" s="18"/>
      <c r="AB26" s="707"/>
      <c r="AC26" s="707"/>
      <c r="AD26" s="707"/>
      <c r="AE26" s="743" t="s">
        <v>20</v>
      </c>
      <c r="AF26" s="744"/>
      <c r="AG26" s="744"/>
      <c r="AH26" s="744"/>
      <c r="AI26" s="744"/>
      <c r="AJ26" s="745"/>
      <c r="AK26" s="746"/>
      <c r="AL26" s="750" t="s">
        <v>242</v>
      </c>
      <c r="AM26" s="745"/>
      <c r="AN26" s="745"/>
      <c r="AO26" s="745"/>
      <c r="AP26" s="745"/>
      <c r="AQ26" s="746"/>
      <c r="AR26" s="754">
        <v>15</v>
      </c>
      <c r="AS26" s="754"/>
      <c r="AT26" s="754"/>
      <c r="AU26" s="754"/>
      <c r="AV26" s="754"/>
      <c r="AW26" s="726"/>
      <c r="AX26" s="726"/>
      <c r="AY26" s="709"/>
      <c r="AZ26" s="709"/>
      <c r="BA26" s="709"/>
      <c r="BB26" s="709"/>
      <c r="BC26" s="727"/>
    </row>
    <row r="27" spans="2:55" s="10" customFormat="1" ht="21.75" customHeight="1">
      <c r="B27" s="758">
        <v>4</v>
      </c>
      <c r="C27" s="758"/>
      <c r="D27" s="759">
        <v>35</v>
      </c>
      <c r="E27" s="761"/>
      <c r="F27" s="761"/>
      <c r="G27" s="761"/>
      <c r="H27" s="755">
        <v>6</v>
      </c>
      <c r="I27" s="756"/>
      <c r="J27" s="756"/>
      <c r="K27" s="757"/>
      <c r="L27" s="757"/>
      <c r="M27" s="758"/>
      <c r="N27" s="757"/>
      <c r="O27" s="757"/>
      <c r="P27" s="757"/>
      <c r="Q27" s="757"/>
      <c r="R27" s="781"/>
      <c r="S27" s="781"/>
      <c r="T27" s="781"/>
      <c r="U27" s="755">
        <v>11</v>
      </c>
      <c r="V27" s="755"/>
      <c r="W27" s="755"/>
      <c r="X27" s="755">
        <f>SUM(D27:W27)</f>
        <v>52</v>
      </c>
      <c r="Y27" s="755"/>
      <c r="Z27" s="755"/>
      <c r="AA27" s="18"/>
      <c r="AB27" s="707"/>
      <c r="AC27" s="707"/>
      <c r="AD27" s="707"/>
      <c r="AE27" s="747"/>
      <c r="AF27" s="748"/>
      <c r="AG27" s="748"/>
      <c r="AH27" s="748"/>
      <c r="AI27" s="748"/>
      <c r="AJ27" s="748"/>
      <c r="AK27" s="749"/>
      <c r="AL27" s="751"/>
      <c r="AM27" s="752"/>
      <c r="AN27" s="752"/>
      <c r="AO27" s="752"/>
      <c r="AP27" s="752"/>
      <c r="AQ27" s="753"/>
      <c r="AR27" s="754"/>
      <c r="AS27" s="754"/>
      <c r="AT27" s="754"/>
      <c r="AU27" s="754"/>
      <c r="AV27" s="754"/>
      <c r="AW27" s="726"/>
      <c r="AX27" s="726"/>
      <c r="AY27" s="709"/>
      <c r="AZ27" s="709"/>
      <c r="BA27" s="709"/>
      <c r="BB27" s="709"/>
      <c r="BC27" s="727"/>
    </row>
    <row r="28" spans="2:55" s="10" customFormat="1" ht="25.5" customHeight="1">
      <c r="B28" s="758">
        <v>5</v>
      </c>
      <c r="C28" s="760"/>
      <c r="D28" s="759">
        <v>23</v>
      </c>
      <c r="E28" s="761"/>
      <c r="F28" s="761"/>
      <c r="G28" s="761"/>
      <c r="H28" s="755">
        <v>6</v>
      </c>
      <c r="I28" s="756"/>
      <c r="J28" s="756"/>
      <c r="K28" s="757"/>
      <c r="L28" s="757"/>
      <c r="M28" s="759">
        <v>11</v>
      </c>
      <c r="N28" s="757"/>
      <c r="O28" s="757"/>
      <c r="P28" s="757"/>
      <c r="Q28" s="757"/>
      <c r="R28" s="755">
        <v>2</v>
      </c>
      <c r="S28" s="756"/>
      <c r="T28" s="756"/>
      <c r="U28" s="762">
        <v>1</v>
      </c>
      <c r="V28" s="763"/>
      <c r="W28" s="763"/>
      <c r="X28" s="762">
        <f>SUM(D28:W28)</f>
        <v>43</v>
      </c>
      <c r="Y28" s="763"/>
      <c r="Z28" s="763"/>
      <c r="AA28" s="18"/>
      <c r="AB28" s="707"/>
      <c r="AC28" s="708"/>
      <c r="AD28" s="708"/>
      <c r="AE28" s="708"/>
      <c r="AF28" s="708"/>
      <c r="AG28" s="708"/>
      <c r="AH28" s="708"/>
      <c r="AI28" s="709"/>
      <c r="AJ28" s="709"/>
      <c r="AK28" s="709"/>
      <c r="AL28" s="710"/>
      <c r="AM28" s="711"/>
      <c r="AN28" s="711"/>
      <c r="AO28" s="18"/>
      <c r="AP28" s="707"/>
      <c r="AQ28" s="707"/>
      <c r="AR28" s="707"/>
      <c r="AS28" s="707"/>
      <c r="AT28" s="726"/>
      <c r="AU28" s="726"/>
      <c r="AV28" s="726"/>
      <c r="AW28" s="726"/>
      <c r="AX28" s="726"/>
      <c r="AY28" s="709"/>
      <c r="AZ28" s="709"/>
      <c r="BA28" s="709"/>
      <c r="BB28" s="709"/>
      <c r="BC28" s="727"/>
    </row>
    <row r="29" spans="2:55" s="10" customFormat="1" ht="21.75" customHeight="1">
      <c r="B29" s="758" t="s">
        <v>21</v>
      </c>
      <c r="C29" s="760"/>
      <c r="D29" s="758">
        <f>SUM(D26:G28)</f>
        <v>93</v>
      </c>
      <c r="E29" s="758"/>
      <c r="F29" s="758"/>
      <c r="G29" s="758"/>
      <c r="H29" s="758">
        <f>SUM(H26:J28)</f>
        <v>18</v>
      </c>
      <c r="I29" s="760"/>
      <c r="J29" s="760"/>
      <c r="K29" s="757"/>
      <c r="L29" s="757"/>
      <c r="M29" s="758">
        <f>M28</f>
        <v>11</v>
      </c>
      <c r="N29" s="757"/>
      <c r="O29" s="757"/>
      <c r="P29" s="757"/>
      <c r="Q29" s="757"/>
      <c r="R29" s="758">
        <f>SUM(R26:T28)</f>
        <v>2</v>
      </c>
      <c r="S29" s="758"/>
      <c r="T29" s="758"/>
      <c r="U29" s="758">
        <f>SUM(U26:W28)</f>
        <v>23</v>
      </c>
      <c r="V29" s="758"/>
      <c r="W29" s="758"/>
      <c r="X29" s="758">
        <f>SUM(X26:Z28)</f>
        <v>147</v>
      </c>
      <c r="Y29" s="758"/>
      <c r="Z29" s="758"/>
      <c r="AA29" s="18"/>
      <c r="AB29" s="707"/>
      <c r="AC29" s="708"/>
      <c r="AD29" s="708"/>
      <c r="AE29" s="708"/>
      <c r="AF29" s="708"/>
      <c r="AG29" s="708"/>
      <c r="AH29" s="708"/>
      <c r="AI29" s="709"/>
      <c r="AJ29" s="709"/>
      <c r="AK29" s="709"/>
      <c r="AL29" s="710"/>
      <c r="AM29" s="711"/>
      <c r="AN29" s="711"/>
      <c r="AO29" s="18"/>
      <c r="AP29" s="707"/>
      <c r="AQ29" s="707"/>
      <c r="AR29" s="707"/>
      <c r="AS29" s="707"/>
      <c r="AT29" s="726"/>
      <c r="AU29" s="726"/>
      <c r="AV29" s="726"/>
      <c r="AW29" s="726"/>
      <c r="AX29" s="726"/>
      <c r="AY29" s="709"/>
      <c r="AZ29" s="709"/>
      <c r="BA29" s="709"/>
      <c r="BB29" s="709"/>
      <c r="BC29" s="727"/>
    </row>
  </sheetData>
  <sheetProtection/>
  <mergeCells count="79">
    <mergeCell ref="B14:B15"/>
    <mergeCell ref="C14:F14"/>
    <mergeCell ref="G14:J14"/>
    <mergeCell ref="A4:O4"/>
    <mergeCell ref="A2:O2"/>
    <mergeCell ref="O14:S14"/>
    <mergeCell ref="R27:T27"/>
    <mergeCell ref="AO7:BE7"/>
    <mergeCell ref="P7:AN7"/>
    <mergeCell ref="P9:AN9"/>
    <mergeCell ref="P8:AN8"/>
    <mergeCell ref="AO10:BE11"/>
    <mergeCell ref="B12:BB12"/>
    <mergeCell ref="AO5:BE5"/>
    <mergeCell ref="P1:AN1"/>
    <mergeCell ref="A6:O6"/>
    <mergeCell ref="A7:O7"/>
    <mergeCell ref="AO8:BE8"/>
    <mergeCell ref="K14:N14"/>
    <mergeCell ref="AO9:BE9"/>
    <mergeCell ref="P2:AN2"/>
    <mergeCell ref="P4:AN4"/>
    <mergeCell ref="AO4:BE4"/>
    <mergeCell ref="AT14:AX14"/>
    <mergeCell ref="AY14:BB14"/>
    <mergeCell ref="B20:AV20"/>
    <mergeCell ref="A1:O1"/>
    <mergeCell ref="P5:AN5"/>
    <mergeCell ref="AO6:BE6"/>
    <mergeCell ref="AO3:BE3"/>
    <mergeCell ref="A5:O5"/>
    <mergeCell ref="P6:AN6"/>
    <mergeCell ref="AO1:BE2"/>
    <mergeCell ref="T14:X14"/>
    <mergeCell ref="Y14:AB14"/>
    <mergeCell ref="AC14:AF14"/>
    <mergeCell ref="AG14:AJ14"/>
    <mergeCell ref="AK14:AO14"/>
    <mergeCell ref="AP14:AS14"/>
    <mergeCell ref="AL23:AQ25"/>
    <mergeCell ref="B23:C25"/>
    <mergeCell ref="D23:G25"/>
    <mergeCell ref="R26:T26"/>
    <mergeCell ref="H23:L25"/>
    <mergeCell ref="M23:Q25"/>
    <mergeCell ref="H26:L26"/>
    <mergeCell ref="M26:Q26"/>
    <mergeCell ref="B27:C27"/>
    <mergeCell ref="D27:G27"/>
    <mergeCell ref="B26:C26"/>
    <mergeCell ref="D26:G26"/>
    <mergeCell ref="R23:T25"/>
    <mergeCell ref="U23:W25"/>
    <mergeCell ref="D28:G28"/>
    <mergeCell ref="R28:T28"/>
    <mergeCell ref="U28:W28"/>
    <mergeCell ref="X28:Z28"/>
    <mergeCell ref="U26:W26"/>
    <mergeCell ref="X26:Z26"/>
    <mergeCell ref="H28:L28"/>
    <mergeCell ref="M28:Q28"/>
    <mergeCell ref="H29:L29"/>
    <mergeCell ref="M29:Q29"/>
    <mergeCell ref="X29:Z29"/>
    <mergeCell ref="B29:C29"/>
    <mergeCell ref="D29:G29"/>
    <mergeCell ref="R29:T29"/>
    <mergeCell ref="U29:W29"/>
    <mergeCell ref="B28:C28"/>
    <mergeCell ref="AR23:AV25"/>
    <mergeCell ref="AE26:AK27"/>
    <mergeCell ref="AL26:AQ27"/>
    <mergeCell ref="AR26:AV27"/>
    <mergeCell ref="H27:L27"/>
    <mergeCell ref="M27:Q27"/>
    <mergeCell ref="U27:W27"/>
    <mergeCell ref="X27:Z27"/>
    <mergeCell ref="X23:Z25"/>
    <mergeCell ref="AE23:AK25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2"/>
  <sheetViews>
    <sheetView tabSelected="1" view="pageBreakPreview" zoomScale="85" zoomScaleSheetLayoutView="85" zoomScalePageLayoutView="0" workbookViewId="0" topLeftCell="A1">
      <pane ySplit="7" topLeftCell="A152" activePane="bottomLeft" state="frozen"/>
      <selection pane="topLeft" activeCell="A1" sqref="A1"/>
      <selection pane="bottomLeft" activeCell="AE164" sqref="AE164"/>
    </sheetView>
  </sheetViews>
  <sheetFormatPr defaultColWidth="4.625" defaultRowHeight="12.75"/>
  <cols>
    <col min="1" max="1" width="12.375" style="220" customWidth="1"/>
    <col min="2" max="2" width="40.75390625" style="228" customWidth="1"/>
    <col min="3" max="3" width="5.00390625" style="229" customWidth="1"/>
    <col min="4" max="5" width="4.25390625" style="229" customWidth="1"/>
    <col min="6" max="6" width="4.25390625" style="230" customWidth="1"/>
    <col min="7" max="7" width="8.75390625" style="230" customWidth="1"/>
    <col min="8" max="8" width="10.625" style="230" customWidth="1"/>
    <col min="9" max="10" width="7.875" style="230" customWidth="1"/>
    <col min="11" max="11" width="6.00390625" style="230" customWidth="1"/>
    <col min="12" max="12" width="6.375" style="231" customWidth="1"/>
    <col min="13" max="13" width="8.00390625" style="227" customWidth="1"/>
    <col min="14" max="14" width="5.25390625" style="227" hidden="1" customWidth="1"/>
    <col min="15" max="15" width="5.75390625" style="227" hidden="1" customWidth="1"/>
    <col min="16" max="16" width="5.875" style="227" hidden="1" customWidth="1"/>
    <col min="17" max="17" width="5.00390625" style="227" hidden="1" customWidth="1"/>
    <col min="18" max="18" width="6.375" style="227" hidden="1" customWidth="1"/>
    <col min="19" max="19" width="5.875" style="227" hidden="1" customWidth="1"/>
    <col min="20" max="20" width="6.625" style="232" customWidth="1"/>
    <col min="21" max="21" width="6.375" style="232" customWidth="1"/>
    <col min="22" max="22" width="7.75390625" style="232" customWidth="1"/>
    <col min="23" max="23" width="7.00390625" style="232" customWidth="1"/>
    <col min="24" max="24" width="5.375" style="232" bestFit="1" customWidth="1"/>
    <col min="25" max="25" width="6.375" style="232" customWidth="1"/>
    <col min="26" max="26" width="6.875" style="232" customWidth="1"/>
    <col min="27" max="27" width="6.125" style="232" customWidth="1"/>
    <col min="28" max="28" width="6.875" style="232" customWidth="1"/>
    <col min="29" max="29" width="0" style="227" hidden="1" customWidth="1"/>
    <col min="30" max="16384" width="4.625" style="227" customWidth="1"/>
  </cols>
  <sheetData>
    <row r="1" spans="1:28" s="36" customFormat="1" ht="20.25">
      <c r="A1" s="865"/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865"/>
      <c r="U1" s="865"/>
      <c r="V1" s="865"/>
      <c r="W1" s="865"/>
      <c r="X1" s="865"/>
      <c r="Y1" s="865"/>
      <c r="Z1" s="865"/>
      <c r="AA1" s="865"/>
      <c r="AB1" s="865"/>
    </row>
    <row r="2" spans="1:28" s="37" customFormat="1" ht="15.75" customHeight="1">
      <c r="A2" s="866" t="s">
        <v>22</v>
      </c>
      <c r="B2" s="868"/>
      <c r="C2" s="845" t="s">
        <v>76</v>
      </c>
      <c r="D2" s="846"/>
      <c r="E2" s="870" t="s">
        <v>127</v>
      </c>
      <c r="F2" s="870" t="s">
        <v>54</v>
      </c>
      <c r="G2" s="870" t="s">
        <v>61</v>
      </c>
      <c r="H2" s="871" t="s">
        <v>23</v>
      </c>
      <c r="I2" s="871"/>
      <c r="J2" s="871"/>
      <c r="K2" s="871"/>
      <c r="L2" s="871"/>
      <c r="M2" s="871"/>
      <c r="N2" s="890" t="s">
        <v>156</v>
      </c>
      <c r="O2" s="891"/>
      <c r="P2" s="891"/>
      <c r="Q2" s="891"/>
      <c r="R2" s="891"/>
      <c r="S2" s="891"/>
      <c r="T2" s="891"/>
      <c r="U2" s="891"/>
      <c r="V2" s="891"/>
      <c r="W2" s="891"/>
      <c r="X2" s="891"/>
      <c r="Y2" s="891"/>
      <c r="Z2" s="891"/>
      <c r="AA2" s="891"/>
      <c r="AB2" s="891"/>
    </row>
    <row r="3" spans="1:28" s="37" customFormat="1" ht="15.75" customHeight="1">
      <c r="A3" s="866"/>
      <c r="B3" s="869"/>
      <c r="C3" s="847"/>
      <c r="D3" s="848"/>
      <c r="E3" s="870"/>
      <c r="F3" s="870"/>
      <c r="G3" s="870"/>
      <c r="H3" s="849" t="s">
        <v>24</v>
      </c>
      <c r="I3" s="861" t="s">
        <v>25</v>
      </c>
      <c r="J3" s="862"/>
      <c r="K3" s="862"/>
      <c r="L3" s="862"/>
      <c r="M3" s="849" t="s">
        <v>26</v>
      </c>
      <c r="N3" s="892"/>
      <c r="O3" s="893"/>
      <c r="P3" s="893"/>
      <c r="Q3" s="893"/>
      <c r="R3" s="893"/>
      <c r="S3" s="893"/>
      <c r="T3" s="893"/>
      <c r="U3" s="893"/>
      <c r="V3" s="893"/>
      <c r="W3" s="893"/>
      <c r="X3" s="893"/>
      <c r="Y3" s="893"/>
      <c r="Z3" s="893"/>
      <c r="AA3" s="893"/>
      <c r="AB3" s="893"/>
    </row>
    <row r="4" spans="1:28" s="37" customFormat="1" ht="18" customHeight="1" thickBot="1">
      <c r="A4" s="866"/>
      <c r="B4" s="869"/>
      <c r="C4" s="872" t="s">
        <v>27</v>
      </c>
      <c r="D4" s="872" t="s">
        <v>28</v>
      </c>
      <c r="E4" s="870"/>
      <c r="F4" s="870"/>
      <c r="G4" s="870"/>
      <c r="H4" s="850"/>
      <c r="I4" s="852" t="s">
        <v>157</v>
      </c>
      <c r="J4" s="852" t="s">
        <v>158</v>
      </c>
      <c r="K4" s="855" t="s">
        <v>159</v>
      </c>
      <c r="L4" s="855" t="s">
        <v>63</v>
      </c>
      <c r="M4" s="850"/>
      <c r="N4" s="874" t="s">
        <v>132</v>
      </c>
      <c r="O4" s="875"/>
      <c r="P4" s="875"/>
      <c r="Q4" s="874" t="s">
        <v>133</v>
      </c>
      <c r="R4" s="875"/>
      <c r="S4" s="875"/>
      <c r="T4" s="863" t="s">
        <v>29</v>
      </c>
      <c r="U4" s="864"/>
      <c r="V4" s="864"/>
      <c r="W4" s="863" t="s">
        <v>30</v>
      </c>
      <c r="X4" s="864"/>
      <c r="Y4" s="864"/>
      <c r="Z4" s="863" t="s">
        <v>31</v>
      </c>
      <c r="AA4" s="864"/>
      <c r="AB4" s="864"/>
    </row>
    <row r="5" spans="1:28" s="37" customFormat="1" ht="27.75" customHeight="1" thickBot="1">
      <c r="A5" s="866"/>
      <c r="B5" s="869"/>
      <c r="C5" s="873"/>
      <c r="D5" s="873"/>
      <c r="E5" s="870"/>
      <c r="F5" s="870"/>
      <c r="G5" s="870"/>
      <c r="H5" s="850"/>
      <c r="I5" s="853"/>
      <c r="J5" s="853"/>
      <c r="K5" s="856"/>
      <c r="L5" s="856"/>
      <c r="M5" s="851"/>
      <c r="N5" s="887" t="s">
        <v>138</v>
      </c>
      <c r="O5" s="888"/>
      <c r="P5" s="888"/>
      <c r="Q5" s="888"/>
      <c r="R5" s="888"/>
      <c r="S5" s="888"/>
      <c r="T5" s="888"/>
      <c r="U5" s="888"/>
      <c r="V5" s="888"/>
      <c r="W5" s="888"/>
      <c r="X5" s="888"/>
      <c r="Y5" s="888"/>
      <c r="Z5" s="888"/>
      <c r="AA5" s="888"/>
      <c r="AB5" s="889"/>
    </row>
    <row r="6" spans="1:28" s="37" customFormat="1" ht="25.5" customHeight="1" thickBot="1">
      <c r="A6" s="867"/>
      <c r="B6" s="869"/>
      <c r="C6" s="873"/>
      <c r="D6" s="873"/>
      <c r="E6" s="849"/>
      <c r="F6" s="849"/>
      <c r="G6" s="849"/>
      <c r="H6" s="850"/>
      <c r="I6" s="854"/>
      <c r="J6" s="854"/>
      <c r="K6" s="857"/>
      <c r="L6" s="857"/>
      <c r="M6" s="850"/>
      <c r="N6" s="38">
        <v>1</v>
      </c>
      <c r="O6" s="39">
        <v>2</v>
      </c>
      <c r="P6" s="39">
        <v>3</v>
      </c>
      <c r="Q6" s="38">
        <v>4</v>
      </c>
      <c r="R6" s="39">
        <v>5</v>
      </c>
      <c r="S6" s="39">
        <v>6</v>
      </c>
      <c r="T6" s="40">
        <v>7</v>
      </c>
      <c r="U6" s="41" t="s">
        <v>123</v>
      </c>
      <c r="V6" s="41" t="s">
        <v>129</v>
      </c>
      <c r="W6" s="40" t="s">
        <v>141</v>
      </c>
      <c r="X6" s="41" t="s">
        <v>87</v>
      </c>
      <c r="Y6" s="41" t="s">
        <v>130</v>
      </c>
      <c r="Z6" s="40" t="s">
        <v>131</v>
      </c>
      <c r="AA6" s="40" t="s">
        <v>134</v>
      </c>
      <c r="AB6" s="42" t="s">
        <v>135</v>
      </c>
    </row>
    <row r="7" spans="1:28" s="54" customFormat="1" ht="18.75" customHeight="1" thickBot="1">
      <c r="A7" s="43">
        <v>1</v>
      </c>
      <c r="B7" s="44">
        <v>2</v>
      </c>
      <c r="C7" s="45">
        <v>3</v>
      </c>
      <c r="D7" s="46">
        <v>4</v>
      </c>
      <c r="E7" s="47">
        <v>5</v>
      </c>
      <c r="F7" s="47">
        <v>6</v>
      </c>
      <c r="G7" s="48" t="s">
        <v>128</v>
      </c>
      <c r="H7" s="47">
        <v>8</v>
      </c>
      <c r="I7" s="48" t="s">
        <v>129</v>
      </c>
      <c r="J7" s="47">
        <v>10</v>
      </c>
      <c r="K7" s="47">
        <v>11</v>
      </c>
      <c r="L7" s="48" t="s">
        <v>130</v>
      </c>
      <c r="M7" s="48" t="s">
        <v>131</v>
      </c>
      <c r="N7" s="49" t="s">
        <v>134</v>
      </c>
      <c r="O7" s="49" t="s">
        <v>135</v>
      </c>
      <c r="P7" s="49" t="s">
        <v>136</v>
      </c>
      <c r="Q7" s="49" t="s">
        <v>88</v>
      </c>
      <c r="R7" s="49" t="s">
        <v>137</v>
      </c>
      <c r="S7" s="49" t="s">
        <v>89</v>
      </c>
      <c r="T7" s="50">
        <v>20</v>
      </c>
      <c r="U7" s="51" t="s">
        <v>139</v>
      </c>
      <c r="V7" s="52" t="s">
        <v>140</v>
      </c>
      <c r="W7" s="51" t="s">
        <v>90</v>
      </c>
      <c r="X7" s="50" t="s">
        <v>142</v>
      </c>
      <c r="Y7" s="53" t="s">
        <v>143</v>
      </c>
      <c r="Z7" s="50" t="s">
        <v>144</v>
      </c>
      <c r="AA7" s="51" t="s">
        <v>145</v>
      </c>
      <c r="AB7" s="52" t="s">
        <v>146</v>
      </c>
    </row>
    <row r="8" spans="1:28" s="37" customFormat="1" ht="16.5" thickBot="1">
      <c r="A8" s="894" t="s">
        <v>78</v>
      </c>
      <c r="B8" s="895"/>
      <c r="C8" s="895"/>
      <c r="D8" s="895"/>
      <c r="E8" s="895"/>
      <c r="F8" s="895"/>
      <c r="G8" s="895"/>
      <c r="H8" s="895"/>
      <c r="I8" s="895"/>
      <c r="J8" s="895"/>
      <c r="K8" s="895"/>
      <c r="L8" s="895"/>
      <c r="M8" s="895"/>
      <c r="N8" s="895"/>
      <c r="O8" s="895"/>
      <c r="P8" s="895"/>
      <c r="Q8" s="895"/>
      <c r="R8" s="895"/>
      <c r="S8" s="895"/>
      <c r="T8" s="895"/>
      <c r="U8" s="895"/>
      <c r="V8" s="895"/>
      <c r="W8" s="895"/>
      <c r="X8" s="895"/>
      <c r="Y8" s="895"/>
      <c r="Z8" s="895"/>
      <c r="AA8" s="895"/>
      <c r="AB8" s="895"/>
    </row>
    <row r="9" spans="1:28" s="37" customFormat="1" ht="16.5" thickBot="1">
      <c r="A9" s="42"/>
      <c r="B9" s="899" t="s">
        <v>160</v>
      </c>
      <c r="C9" s="900"/>
      <c r="D9" s="900"/>
      <c r="E9" s="900"/>
      <c r="F9" s="900"/>
      <c r="G9" s="900"/>
      <c r="H9" s="900"/>
      <c r="I9" s="900"/>
      <c r="J9" s="900"/>
      <c r="K9" s="900"/>
      <c r="L9" s="900"/>
      <c r="M9" s="900"/>
      <c r="N9" s="900"/>
      <c r="O9" s="900"/>
      <c r="P9" s="900"/>
      <c r="Q9" s="900"/>
      <c r="R9" s="900"/>
      <c r="S9" s="900"/>
      <c r="T9" s="900"/>
      <c r="U9" s="900"/>
      <c r="V9" s="900"/>
      <c r="W9" s="900"/>
      <c r="X9" s="900"/>
      <c r="Y9" s="900"/>
      <c r="Z9" s="900"/>
      <c r="AA9" s="900"/>
      <c r="AB9" s="900"/>
    </row>
    <row r="10" spans="1:28" s="37" customFormat="1" ht="16.5" thickBot="1">
      <c r="A10" s="896" t="s">
        <v>161</v>
      </c>
      <c r="B10" s="897"/>
      <c r="C10" s="898"/>
      <c r="D10" s="898"/>
      <c r="E10" s="898"/>
      <c r="F10" s="898"/>
      <c r="G10" s="897"/>
      <c r="H10" s="897"/>
      <c r="I10" s="897"/>
      <c r="J10" s="897"/>
      <c r="K10" s="897"/>
      <c r="L10" s="897"/>
      <c r="M10" s="897"/>
      <c r="N10" s="898"/>
      <c r="O10" s="898"/>
      <c r="P10" s="898"/>
      <c r="Q10" s="897"/>
      <c r="R10" s="897"/>
      <c r="S10" s="897"/>
      <c r="T10" s="897"/>
      <c r="U10" s="897"/>
      <c r="V10" s="897"/>
      <c r="W10" s="897"/>
      <c r="X10" s="897"/>
      <c r="Y10" s="897"/>
      <c r="Z10" s="897"/>
      <c r="AA10" s="897"/>
      <c r="AB10" s="897"/>
    </row>
    <row r="11" spans="1:29" s="35" customFormat="1" ht="32.25" thickBot="1">
      <c r="A11" s="55" t="s">
        <v>147</v>
      </c>
      <c r="B11" s="56" t="s">
        <v>114</v>
      </c>
      <c r="C11" s="57" t="s">
        <v>115</v>
      </c>
      <c r="D11" s="58"/>
      <c r="E11" s="59"/>
      <c r="F11" s="60"/>
      <c r="G11" s="61">
        <f>G12+G13</f>
        <v>6.5</v>
      </c>
      <c r="H11" s="26">
        <f aca="true" t="shared" si="0" ref="H11:H19">G11*30</f>
        <v>195</v>
      </c>
      <c r="I11" s="26"/>
      <c r="J11" s="26"/>
      <c r="K11" s="26"/>
      <c r="L11" s="26"/>
      <c r="M11" s="62"/>
      <c r="N11" s="63"/>
      <c r="O11" s="64"/>
      <c r="P11" s="65"/>
      <c r="Q11" s="63"/>
      <c r="R11" s="64"/>
      <c r="S11" s="65"/>
      <c r="T11" s="55"/>
      <c r="U11" s="55"/>
      <c r="V11" s="66"/>
      <c r="W11" s="55"/>
      <c r="X11" s="55"/>
      <c r="Y11" s="66"/>
      <c r="Z11" s="55"/>
      <c r="AA11" s="55"/>
      <c r="AB11" s="67"/>
      <c r="AC11" s="68"/>
    </row>
    <row r="12" spans="1:29" s="35" customFormat="1" ht="16.5" thickBot="1">
      <c r="A12" s="19"/>
      <c r="B12" s="20" t="s">
        <v>73</v>
      </c>
      <c r="C12" s="21"/>
      <c r="D12" s="22"/>
      <c r="E12" s="23"/>
      <c r="F12" s="24"/>
      <c r="G12" s="25">
        <v>5</v>
      </c>
      <c r="H12" s="26">
        <f t="shared" si="0"/>
        <v>150</v>
      </c>
      <c r="I12" s="27"/>
      <c r="J12" s="27"/>
      <c r="K12" s="27"/>
      <c r="L12" s="27"/>
      <c r="M12" s="28"/>
      <c r="N12" s="29"/>
      <c r="O12" s="30"/>
      <c r="P12" s="31"/>
      <c r="Q12" s="29"/>
      <c r="R12" s="30"/>
      <c r="S12" s="31"/>
      <c r="T12" s="19"/>
      <c r="U12" s="32"/>
      <c r="V12" s="32"/>
      <c r="W12" s="19"/>
      <c r="X12" s="19"/>
      <c r="Y12" s="32"/>
      <c r="Z12" s="19"/>
      <c r="AA12" s="19"/>
      <c r="AB12" s="33"/>
      <c r="AC12" s="34"/>
    </row>
    <row r="13" spans="1:29" s="492" customFormat="1" ht="16.5" thickBot="1">
      <c r="A13" s="371" t="s">
        <v>235</v>
      </c>
      <c r="B13" s="69" t="s">
        <v>74</v>
      </c>
      <c r="C13" s="372"/>
      <c r="D13" s="373">
        <v>15</v>
      </c>
      <c r="E13" s="374"/>
      <c r="F13" s="375"/>
      <c r="G13" s="376">
        <v>1.5</v>
      </c>
      <c r="H13" s="377">
        <f t="shared" si="0"/>
        <v>45</v>
      </c>
      <c r="I13" s="378">
        <v>4</v>
      </c>
      <c r="J13" s="378"/>
      <c r="K13" s="378"/>
      <c r="L13" s="378">
        <v>4</v>
      </c>
      <c r="M13" s="379">
        <f>H13-I13</f>
        <v>41</v>
      </c>
      <c r="N13" s="380"/>
      <c r="O13" s="381"/>
      <c r="P13" s="382"/>
      <c r="Q13" s="380"/>
      <c r="R13" s="381"/>
      <c r="S13" s="382"/>
      <c r="T13" s="371"/>
      <c r="U13" s="383"/>
      <c r="V13" s="383"/>
      <c r="W13" s="371"/>
      <c r="X13" s="371"/>
      <c r="Y13" s="383"/>
      <c r="Z13" s="371"/>
      <c r="AA13" s="371"/>
      <c r="AB13" s="384" t="s">
        <v>249</v>
      </c>
      <c r="AC13" s="385"/>
    </row>
    <row r="14" spans="1:29" s="35" customFormat="1" ht="16.5" thickBot="1">
      <c r="A14" s="70" t="s">
        <v>148</v>
      </c>
      <c r="B14" s="71" t="s">
        <v>116</v>
      </c>
      <c r="C14" s="72" t="s">
        <v>115</v>
      </c>
      <c r="D14" s="73"/>
      <c r="E14" s="74"/>
      <c r="F14" s="75"/>
      <c r="G14" s="76">
        <v>4.5</v>
      </c>
      <c r="H14" s="26">
        <f t="shared" si="0"/>
        <v>135</v>
      </c>
      <c r="I14" s="73"/>
      <c r="J14" s="27"/>
      <c r="K14" s="73"/>
      <c r="L14" s="73"/>
      <c r="M14" s="28"/>
      <c r="N14" s="77"/>
      <c r="O14" s="78"/>
      <c r="P14" s="79"/>
      <c r="Q14" s="77"/>
      <c r="R14" s="78"/>
      <c r="S14" s="79"/>
      <c r="T14" s="19"/>
      <c r="U14" s="80"/>
      <c r="V14" s="32"/>
      <c r="W14" s="19"/>
      <c r="X14" s="19"/>
      <c r="Y14" s="32"/>
      <c r="Z14" s="19"/>
      <c r="AA14" s="19"/>
      <c r="AB14" s="33"/>
      <c r="AC14" s="34"/>
    </row>
    <row r="15" spans="1:29" s="35" customFormat="1" ht="32.25" thickBot="1">
      <c r="A15" s="70" t="s">
        <v>149</v>
      </c>
      <c r="B15" s="71" t="s">
        <v>245</v>
      </c>
      <c r="C15" s="81"/>
      <c r="D15" s="82" t="s">
        <v>117</v>
      </c>
      <c r="E15" s="83"/>
      <c r="F15" s="84"/>
      <c r="G15" s="85">
        <v>3</v>
      </c>
      <c r="H15" s="86">
        <f t="shared" si="0"/>
        <v>90</v>
      </c>
      <c r="I15" s="82"/>
      <c r="J15" s="82"/>
      <c r="K15" s="82"/>
      <c r="L15" s="82"/>
      <c r="M15" s="87"/>
      <c r="N15" s="88"/>
      <c r="O15" s="89"/>
      <c r="P15" s="90"/>
      <c r="Q15" s="88"/>
      <c r="R15" s="89"/>
      <c r="S15" s="90"/>
      <c r="T15" s="91"/>
      <c r="U15" s="91"/>
      <c r="V15" s="80"/>
      <c r="W15" s="70"/>
      <c r="X15" s="70"/>
      <c r="Y15" s="80"/>
      <c r="Z15" s="70"/>
      <c r="AA15" s="70"/>
      <c r="AB15" s="92"/>
      <c r="AC15" s="93"/>
    </row>
    <row r="16" spans="1:29" s="35" customFormat="1" ht="32.25" thickBot="1">
      <c r="A16" s="94" t="s">
        <v>150</v>
      </c>
      <c r="B16" s="71" t="s">
        <v>118</v>
      </c>
      <c r="C16" s="72" t="s">
        <v>115</v>
      </c>
      <c r="D16" s="95"/>
      <c r="E16" s="96"/>
      <c r="F16" s="84"/>
      <c r="G16" s="85">
        <v>3</v>
      </c>
      <c r="H16" s="86">
        <f t="shared" si="0"/>
        <v>90</v>
      </c>
      <c r="I16" s="82"/>
      <c r="J16" s="82"/>
      <c r="K16" s="82"/>
      <c r="L16" s="82"/>
      <c r="M16" s="87"/>
      <c r="N16" s="88"/>
      <c r="O16" s="89"/>
      <c r="P16" s="90"/>
      <c r="Q16" s="88"/>
      <c r="R16" s="89"/>
      <c r="S16" s="90"/>
      <c r="T16" s="91"/>
      <c r="U16" s="91"/>
      <c r="V16" s="80"/>
      <c r="W16" s="70"/>
      <c r="X16" s="70"/>
      <c r="Y16" s="80"/>
      <c r="Z16" s="70"/>
      <c r="AA16" s="70"/>
      <c r="AB16" s="92"/>
      <c r="AC16" s="93"/>
    </row>
    <row r="17" spans="1:29" s="35" customFormat="1" ht="16.5" thickBot="1">
      <c r="A17" s="94" t="s">
        <v>151</v>
      </c>
      <c r="B17" s="97" t="s">
        <v>119</v>
      </c>
      <c r="C17" s="98"/>
      <c r="D17" s="99"/>
      <c r="E17" s="100"/>
      <c r="F17" s="101"/>
      <c r="G17" s="85">
        <v>4.5</v>
      </c>
      <c r="H17" s="86">
        <f t="shared" si="0"/>
        <v>135</v>
      </c>
      <c r="I17" s="73"/>
      <c r="J17" s="73"/>
      <c r="K17" s="99"/>
      <c r="L17" s="99"/>
      <c r="M17" s="28"/>
      <c r="N17" s="77"/>
      <c r="O17" s="78"/>
      <c r="P17" s="79"/>
      <c r="Q17" s="77"/>
      <c r="R17" s="78"/>
      <c r="S17" s="79"/>
      <c r="T17" s="102"/>
      <c r="U17" s="103"/>
      <c r="V17" s="104"/>
      <c r="W17" s="103"/>
      <c r="X17" s="103"/>
      <c r="Y17" s="104"/>
      <c r="Z17" s="103"/>
      <c r="AA17" s="103"/>
      <c r="AB17" s="105"/>
      <c r="AC17" s="106"/>
    </row>
    <row r="18" spans="1:29" s="35" customFormat="1" ht="16.5" thickBot="1">
      <c r="A18" s="94"/>
      <c r="B18" s="20" t="s">
        <v>73</v>
      </c>
      <c r="C18" s="21"/>
      <c r="D18" s="95"/>
      <c r="E18" s="96"/>
      <c r="F18" s="84"/>
      <c r="G18" s="85">
        <v>3</v>
      </c>
      <c r="H18" s="86">
        <f t="shared" si="0"/>
        <v>90</v>
      </c>
      <c r="I18" s="82"/>
      <c r="J18" s="82"/>
      <c r="K18" s="82"/>
      <c r="L18" s="82"/>
      <c r="M18" s="87"/>
      <c r="N18" s="88"/>
      <c r="O18" s="89"/>
      <c r="P18" s="90"/>
      <c r="Q18" s="88"/>
      <c r="R18" s="89"/>
      <c r="S18" s="90"/>
      <c r="T18" s="107"/>
      <c r="U18" s="107"/>
      <c r="V18" s="104"/>
      <c r="W18" s="103"/>
      <c r="X18" s="103"/>
      <c r="Y18" s="104"/>
      <c r="Z18" s="103"/>
      <c r="AA18" s="103"/>
      <c r="AB18" s="105"/>
      <c r="AC18" s="106"/>
    </row>
    <row r="19" spans="1:29" s="212" customFormat="1" ht="16.5" thickBot="1">
      <c r="A19" s="386" t="s">
        <v>172</v>
      </c>
      <c r="B19" s="69" t="s">
        <v>74</v>
      </c>
      <c r="C19" s="98">
        <v>9</v>
      </c>
      <c r="D19" s="387"/>
      <c r="E19" s="388"/>
      <c r="F19" s="389"/>
      <c r="G19" s="390">
        <v>1.5</v>
      </c>
      <c r="H19" s="391">
        <f t="shared" si="0"/>
        <v>45</v>
      </c>
      <c r="I19" s="392">
        <v>4</v>
      </c>
      <c r="J19" s="392">
        <v>4</v>
      </c>
      <c r="K19" s="387"/>
      <c r="L19" s="387"/>
      <c r="M19" s="379">
        <f>H19-I19</f>
        <v>41</v>
      </c>
      <c r="N19" s="393"/>
      <c r="O19" s="394"/>
      <c r="P19" s="395"/>
      <c r="Q19" s="393"/>
      <c r="R19" s="394"/>
      <c r="S19" s="395"/>
      <c r="T19" s="396"/>
      <c r="U19" s="397"/>
      <c r="V19" s="398" t="s">
        <v>249</v>
      </c>
      <c r="W19" s="397"/>
      <c r="X19" s="397"/>
      <c r="Y19" s="398"/>
      <c r="Z19" s="397"/>
      <c r="AA19" s="397"/>
      <c r="AB19" s="399"/>
      <c r="AC19" s="400"/>
    </row>
    <row r="20" spans="1:29" s="247" customFormat="1" ht="21" customHeight="1" thickBot="1">
      <c r="A20" s="837" t="s">
        <v>35</v>
      </c>
      <c r="B20" s="842"/>
      <c r="C20" s="233"/>
      <c r="D20" s="234"/>
      <c r="E20" s="235"/>
      <c r="F20" s="236"/>
      <c r="G20" s="237">
        <f>G21+G22</f>
        <v>21.5</v>
      </c>
      <c r="H20" s="237">
        <f>H21+H22</f>
        <v>645</v>
      </c>
      <c r="I20" s="238"/>
      <c r="J20" s="238"/>
      <c r="K20" s="238"/>
      <c r="L20" s="238"/>
      <c r="M20" s="239"/>
      <c r="N20" s="240"/>
      <c r="O20" s="241"/>
      <c r="P20" s="242"/>
      <c r="Q20" s="240"/>
      <c r="R20" s="241"/>
      <c r="S20" s="242"/>
      <c r="T20" s="243"/>
      <c r="U20" s="243"/>
      <c r="V20" s="244"/>
      <c r="W20" s="243"/>
      <c r="X20" s="243"/>
      <c r="Y20" s="244"/>
      <c r="Z20" s="243"/>
      <c r="AA20" s="243"/>
      <c r="AB20" s="245"/>
      <c r="AC20" s="246"/>
    </row>
    <row r="21" spans="1:29" s="247" customFormat="1" ht="21" customHeight="1" thickBot="1">
      <c r="A21" s="901" t="s">
        <v>120</v>
      </c>
      <c r="B21" s="902"/>
      <c r="C21" s="248"/>
      <c r="D21" s="249"/>
      <c r="E21" s="250"/>
      <c r="F21" s="251"/>
      <c r="G21" s="252">
        <f>G12+G14+G15+G16+G18</f>
        <v>18.5</v>
      </c>
      <c r="H21" s="252">
        <f>H12+H14+H15+H16+H18</f>
        <v>555</v>
      </c>
      <c r="I21" s="249"/>
      <c r="J21" s="249"/>
      <c r="K21" s="249"/>
      <c r="L21" s="249"/>
      <c r="M21" s="250"/>
      <c r="N21" s="253"/>
      <c r="O21" s="253"/>
      <c r="P21" s="253"/>
      <c r="Q21" s="254"/>
      <c r="R21" s="254"/>
      <c r="S21" s="254"/>
      <c r="T21" s="255"/>
      <c r="U21" s="255"/>
      <c r="V21" s="256"/>
      <c r="W21" s="255"/>
      <c r="X21" s="255"/>
      <c r="Y21" s="256"/>
      <c r="Z21" s="255"/>
      <c r="AA21" s="255"/>
      <c r="AB21" s="257"/>
      <c r="AC21" s="258"/>
    </row>
    <row r="22" spans="1:29" s="270" customFormat="1" ht="22.5" customHeight="1" thickBot="1">
      <c r="A22" s="259" t="s">
        <v>121</v>
      </c>
      <c r="B22" s="260"/>
      <c r="C22" s="248"/>
      <c r="D22" s="261"/>
      <c r="E22" s="262"/>
      <c r="F22" s="263"/>
      <c r="G22" s="264">
        <f>G19+G13</f>
        <v>3</v>
      </c>
      <c r="H22" s="264">
        <f aca="true" t="shared" si="1" ref="H22:M22">H19+H13</f>
        <v>90</v>
      </c>
      <c r="I22" s="264">
        <f t="shared" si="1"/>
        <v>8</v>
      </c>
      <c r="J22" s="264">
        <f t="shared" si="1"/>
        <v>4</v>
      </c>
      <c r="K22" s="264">
        <f t="shared" si="1"/>
        <v>0</v>
      </c>
      <c r="L22" s="264">
        <f t="shared" si="1"/>
        <v>4</v>
      </c>
      <c r="M22" s="264">
        <f t="shared" si="1"/>
        <v>82</v>
      </c>
      <c r="N22" s="264"/>
      <c r="O22" s="264"/>
      <c r="P22" s="264"/>
      <c r="Q22" s="264"/>
      <c r="R22" s="264"/>
      <c r="S22" s="264"/>
      <c r="T22" s="265">
        <v>0</v>
      </c>
      <c r="U22" s="266">
        <f>U19</f>
        <v>0</v>
      </c>
      <c r="V22" s="267" t="s">
        <v>249</v>
      </c>
      <c r="W22" s="267">
        <f>SUM(W11:W19)</f>
        <v>0</v>
      </c>
      <c r="X22" s="267">
        <f>X19</f>
        <v>0</v>
      </c>
      <c r="Y22" s="267">
        <v>0</v>
      </c>
      <c r="Z22" s="267">
        <f>SUM(Z11:Z19)</f>
        <v>0</v>
      </c>
      <c r="AA22" s="267" t="s">
        <v>233</v>
      </c>
      <c r="AB22" s="268" t="s">
        <v>249</v>
      </c>
      <c r="AC22" s="269"/>
    </row>
    <row r="23" spans="1:28" s="37" customFormat="1" ht="16.5" thickBot="1">
      <c r="A23" s="878" t="s">
        <v>280</v>
      </c>
      <c r="B23" s="879"/>
      <c r="C23" s="879"/>
      <c r="D23" s="879"/>
      <c r="E23" s="879"/>
      <c r="F23" s="879"/>
      <c r="G23" s="879"/>
      <c r="H23" s="879"/>
      <c r="I23" s="879"/>
      <c r="J23" s="879"/>
      <c r="K23" s="879"/>
      <c r="L23" s="879"/>
      <c r="M23" s="879"/>
      <c r="N23" s="880"/>
      <c r="O23" s="880"/>
      <c r="P23" s="880"/>
      <c r="Q23" s="879"/>
      <c r="R23" s="879"/>
      <c r="S23" s="879"/>
      <c r="T23" s="879"/>
      <c r="U23" s="879"/>
      <c r="V23" s="879"/>
      <c r="W23" s="879"/>
      <c r="X23" s="879"/>
      <c r="Y23" s="879"/>
      <c r="Z23" s="879"/>
      <c r="AA23" s="879"/>
      <c r="AB23" s="879"/>
    </row>
    <row r="24" spans="1:28" s="133" customFormat="1" ht="39" customHeight="1">
      <c r="A24" s="541" t="s">
        <v>152</v>
      </c>
      <c r="B24" s="542" t="s">
        <v>101</v>
      </c>
      <c r="C24" s="543"/>
      <c r="D24" s="544"/>
      <c r="E24" s="545"/>
      <c r="F24" s="546"/>
      <c r="G24" s="547">
        <f>G25+G26</f>
        <v>6</v>
      </c>
      <c r="H24" s="548">
        <f>G24*30</f>
        <v>180</v>
      </c>
      <c r="I24" s="549"/>
      <c r="J24" s="549"/>
      <c r="K24" s="550"/>
      <c r="L24" s="549"/>
      <c r="M24" s="551"/>
      <c r="N24" s="393"/>
      <c r="O24" s="394"/>
      <c r="P24" s="395"/>
      <c r="Q24" s="393"/>
      <c r="R24" s="394"/>
      <c r="S24" s="395"/>
      <c r="T24" s="407"/>
      <c r="U24" s="408"/>
      <c r="V24" s="409"/>
      <c r="W24" s="410"/>
      <c r="X24" s="407"/>
      <c r="Y24" s="409"/>
      <c r="Z24" s="410"/>
      <c r="AA24" s="407"/>
      <c r="AB24" s="409"/>
    </row>
    <row r="25" spans="1:28" s="133" customFormat="1" ht="16.5" customHeight="1">
      <c r="A25" s="552"/>
      <c r="B25" s="553" t="s">
        <v>73</v>
      </c>
      <c r="C25" s="554"/>
      <c r="D25" s="555"/>
      <c r="E25" s="556"/>
      <c r="F25" s="557"/>
      <c r="G25" s="558">
        <v>3.5</v>
      </c>
      <c r="H25" s="559">
        <f>G25*30</f>
        <v>105</v>
      </c>
      <c r="I25" s="560"/>
      <c r="J25" s="560"/>
      <c r="K25" s="561"/>
      <c r="L25" s="560"/>
      <c r="M25" s="562"/>
      <c r="N25" s="380"/>
      <c r="O25" s="381"/>
      <c r="P25" s="382"/>
      <c r="Q25" s="380"/>
      <c r="R25" s="381"/>
      <c r="S25" s="382"/>
      <c r="T25" s="371"/>
      <c r="U25" s="462"/>
      <c r="V25" s="426"/>
      <c r="W25" s="383"/>
      <c r="X25" s="371"/>
      <c r="Y25" s="426"/>
      <c r="Z25" s="383"/>
      <c r="AA25" s="371"/>
      <c r="AB25" s="426"/>
    </row>
    <row r="26" spans="1:28" s="133" customFormat="1" ht="15.75" customHeight="1" thickBot="1">
      <c r="A26" s="563" t="s">
        <v>250</v>
      </c>
      <c r="B26" s="564" t="s">
        <v>74</v>
      </c>
      <c r="C26" s="565"/>
      <c r="D26" s="566" t="s">
        <v>129</v>
      </c>
      <c r="E26" s="567"/>
      <c r="F26" s="568"/>
      <c r="G26" s="569">
        <v>2.5</v>
      </c>
      <c r="H26" s="570">
        <f>G26*30</f>
        <v>75</v>
      </c>
      <c r="I26" s="571">
        <f>J26+K26+L26</f>
        <v>10</v>
      </c>
      <c r="J26" s="571">
        <v>8</v>
      </c>
      <c r="K26" s="572"/>
      <c r="L26" s="571">
        <v>2</v>
      </c>
      <c r="M26" s="573">
        <f>H26-I26</f>
        <v>65</v>
      </c>
      <c r="N26" s="393"/>
      <c r="O26" s="394"/>
      <c r="P26" s="395"/>
      <c r="Q26" s="393"/>
      <c r="R26" s="394"/>
      <c r="S26" s="395"/>
      <c r="T26" s="407"/>
      <c r="U26" s="408"/>
      <c r="V26" s="409" t="s">
        <v>258</v>
      </c>
      <c r="W26" s="383"/>
      <c r="X26" s="371"/>
      <c r="Y26" s="426"/>
      <c r="Z26" s="383"/>
      <c r="AA26" s="371"/>
      <c r="AB26" s="426"/>
    </row>
    <row r="27" spans="1:28" s="117" customFormat="1" ht="15.75">
      <c r="A27" s="541" t="s">
        <v>153</v>
      </c>
      <c r="B27" s="542" t="s">
        <v>251</v>
      </c>
      <c r="C27" s="574"/>
      <c r="D27" s="575"/>
      <c r="E27" s="545"/>
      <c r="F27" s="546"/>
      <c r="G27" s="576">
        <f>G28+G29</f>
        <v>6</v>
      </c>
      <c r="H27" s="548">
        <f aca="true" t="shared" si="2" ref="H27:H45">G27*30</f>
        <v>180</v>
      </c>
      <c r="I27" s="549"/>
      <c r="J27" s="549"/>
      <c r="K27" s="577"/>
      <c r="L27" s="549"/>
      <c r="M27" s="551"/>
      <c r="N27" s="119"/>
      <c r="O27" s="120"/>
      <c r="P27" s="121"/>
      <c r="Q27" s="119"/>
      <c r="R27" s="120"/>
      <c r="S27" s="121"/>
      <c r="T27" s="19"/>
      <c r="U27" s="122"/>
      <c r="V27" s="123"/>
      <c r="W27" s="32"/>
      <c r="X27" s="19"/>
      <c r="Y27" s="123"/>
      <c r="Z27" s="32"/>
      <c r="AA27" s="19"/>
      <c r="AB27" s="123"/>
    </row>
    <row r="28" spans="1:28" s="117" customFormat="1" ht="17.25" customHeight="1">
      <c r="A28" s="552"/>
      <c r="B28" s="553" t="s">
        <v>73</v>
      </c>
      <c r="C28" s="578"/>
      <c r="D28" s="579"/>
      <c r="E28" s="556"/>
      <c r="F28" s="557"/>
      <c r="G28" s="580">
        <v>3</v>
      </c>
      <c r="H28" s="559">
        <f t="shared" si="2"/>
        <v>90</v>
      </c>
      <c r="I28" s="581"/>
      <c r="J28" s="581"/>
      <c r="K28" s="582"/>
      <c r="L28" s="581"/>
      <c r="M28" s="583"/>
      <c r="N28" s="77"/>
      <c r="O28" s="78"/>
      <c r="P28" s="79"/>
      <c r="Q28" s="77"/>
      <c r="R28" s="78"/>
      <c r="S28" s="79"/>
      <c r="T28" s="70"/>
      <c r="U28" s="115"/>
      <c r="V28" s="116"/>
      <c r="W28" s="80"/>
      <c r="X28" s="70"/>
      <c r="Y28" s="116"/>
      <c r="Z28" s="80"/>
      <c r="AA28" s="70"/>
      <c r="AB28" s="116"/>
    </row>
    <row r="29" spans="1:28" s="133" customFormat="1" ht="17.25" customHeight="1">
      <c r="A29" s="552" t="s">
        <v>234</v>
      </c>
      <c r="B29" s="584" t="s">
        <v>74</v>
      </c>
      <c r="C29" s="585">
        <v>7</v>
      </c>
      <c r="D29" s="586"/>
      <c r="E29" s="556"/>
      <c r="F29" s="557"/>
      <c r="G29" s="587">
        <v>3</v>
      </c>
      <c r="H29" s="588">
        <f t="shared" si="2"/>
        <v>90</v>
      </c>
      <c r="I29" s="560">
        <f>J29+K29</f>
        <v>12</v>
      </c>
      <c r="J29" s="560">
        <v>4</v>
      </c>
      <c r="K29" s="561">
        <v>8</v>
      </c>
      <c r="L29" s="560"/>
      <c r="M29" s="562">
        <f>H29-I29</f>
        <v>78</v>
      </c>
      <c r="N29" s="393"/>
      <c r="O29" s="394"/>
      <c r="P29" s="395"/>
      <c r="Q29" s="393"/>
      <c r="R29" s="394"/>
      <c r="S29" s="395"/>
      <c r="T29" s="407" t="s">
        <v>259</v>
      </c>
      <c r="U29" s="408"/>
      <c r="V29" s="409"/>
      <c r="W29" s="410"/>
      <c r="X29" s="407"/>
      <c r="Y29" s="409"/>
      <c r="Z29" s="410"/>
      <c r="AA29" s="407"/>
      <c r="AB29" s="409"/>
    </row>
    <row r="30" spans="1:28" s="117" customFormat="1" ht="16.5" thickBot="1">
      <c r="A30" s="589" t="s">
        <v>154</v>
      </c>
      <c r="B30" s="590" t="s">
        <v>64</v>
      </c>
      <c r="C30" s="591">
        <v>7</v>
      </c>
      <c r="D30" s="592"/>
      <c r="E30" s="593"/>
      <c r="F30" s="594"/>
      <c r="G30" s="595">
        <v>4</v>
      </c>
      <c r="H30" s="596">
        <f t="shared" si="2"/>
        <v>120</v>
      </c>
      <c r="I30" s="597">
        <v>4</v>
      </c>
      <c r="J30" s="597">
        <v>4</v>
      </c>
      <c r="K30" s="598"/>
      <c r="L30" s="597"/>
      <c r="M30" s="599">
        <f>H30-I30</f>
        <v>116</v>
      </c>
      <c r="N30" s="393"/>
      <c r="O30" s="394"/>
      <c r="P30" s="395"/>
      <c r="Q30" s="393"/>
      <c r="R30" s="394"/>
      <c r="S30" s="395"/>
      <c r="T30" s="407" t="s">
        <v>249</v>
      </c>
      <c r="U30" s="115"/>
      <c r="V30" s="116"/>
      <c r="W30" s="80"/>
      <c r="X30" s="70"/>
      <c r="Y30" s="116"/>
      <c r="Z30" s="80"/>
      <c r="AA30" s="70"/>
      <c r="AB30" s="116"/>
    </row>
    <row r="31" spans="1:28" s="133" customFormat="1" ht="15.75">
      <c r="A31" s="600" t="s">
        <v>155</v>
      </c>
      <c r="B31" s="601" t="s">
        <v>41</v>
      </c>
      <c r="C31" s="602"/>
      <c r="D31" s="544"/>
      <c r="E31" s="545"/>
      <c r="F31" s="546"/>
      <c r="G31" s="603">
        <f>G32+G33</f>
        <v>5</v>
      </c>
      <c r="H31" s="604">
        <f t="shared" si="2"/>
        <v>150</v>
      </c>
      <c r="I31" s="605"/>
      <c r="J31" s="605"/>
      <c r="K31" s="606"/>
      <c r="L31" s="605"/>
      <c r="M31" s="607"/>
      <c r="N31" s="393"/>
      <c r="O31" s="394"/>
      <c r="P31" s="395"/>
      <c r="Q31" s="393"/>
      <c r="R31" s="394"/>
      <c r="S31" s="395"/>
      <c r="T31" s="407"/>
      <c r="U31" s="408"/>
      <c r="V31" s="409"/>
      <c r="W31" s="410"/>
      <c r="X31" s="407"/>
      <c r="Y31" s="409"/>
      <c r="Z31" s="410"/>
      <c r="AA31" s="407"/>
      <c r="AB31" s="409"/>
    </row>
    <row r="32" spans="1:28" s="133" customFormat="1" ht="15.75">
      <c r="A32" s="608"/>
      <c r="B32" s="553" t="s">
        <v>73</v>
      </c>
      <c r="C32" s="585"/>
      <c r="D32" s="555"/>
      <c r="E32" s="556"/>
      <c r="F32" s="557"/>
      <c r="G32" s="609">
        <v>2.5</v>
      </c>
      <c r="H32" s="559">
        <f t="shared" si="2"/>
        <v>75</v>
      </c>
      <c r="I32" s="560"/>
      <c r="J32" s="560"/>
      <c r="K32" s="561"/>
      <c r="L32" s="560"/>
      <c r="M32" s="562"/>
      <c r="N32" s="393"/>
      <c r="O32" s="394"/>
      <c r="P32" s="395"/>
      <c r="Q32" s="393"/>
      <c r="R32" s="394"/>
      <c r="S32" s="395"/>
      <c r="T32" s="407"/>
      <c r="U32" s="408"/>
      <c r="V32" s="409"/>
      <c r="W32" s="410"/>
      <c r="X32" s="407"/>
      <c r="Y32" s="409"/>
      <c r="Z32" s="410"/>
      <c r="AA32" s="407"/>
      <c r="AB32" s="409"/>
    </row>
    <row r="33" spans="1:28" s="133" customFormat="1" ht="16.5" thickBot="1">
      <c r="A33" s="610" t="s">
        <v>252</v>
      </c>
      <c r="B33" s="564" t="s">
        <v>74</v>
      </c>
      <c r="C33" s="611">
        <v>9</v>
      </c>
      <c r="D33" s="566"/>
      <c r="E33" s="567"/>
      <c r="F33" s="568"/>
      <c r="G33" s="612">
        <v>2.5</v>
      </c>
      <c r="H33" s="570">
        <f t="shared" si="2"/>
        <v>75</v>
      </c>
      <c r="I33" s="571">
        <f>J33+K33+L33</f>
        <v>6</v>
      </c>
      <c r="J33" s="571">
        <v>4</v>
      </c>
      <c r="K33" s="572"/>
      <c r="L33" s="571">
        <v>2</v>
      </c>
      <c r="M33" s="573">
        <f>H33-I33</f>
        <v>69</v>
      </c>
      <c r="N33" s="393"/>
      <c r="O33" s="394"/>
      <c r="P33" s="395"/>
      <c r="Q33" s="393"/>
      <c r="R33" s="394"/>
      <c r="S33" s="395"/>
      <c r="T33" s="407"/>
      <c r="U33" s="408"/>
      <c r="V33" s="409" t="s">
        <v>260</v>
      </c>
      <c r="W33" s="410"/>
      <c r="X33" s="407"/>
      <c r="Y33" s="409"/>
      <c r="Z33" s="410"/>
      <c r="AA33" s="407"/>
      <c r="AB33" s="409"/>
    </row>
    <row r="34" spans="1:28" s="117" customFormat="1" ht="15.75">
      <c r="A34" s="600" t="s">
        <v>162</v>
      </c>
      <c r="B34" s="542" t="s">
        <v>253</v>
      </c>
      <c r="C34" s="613"/>
      <c r="D34" s="575"/>
      <c r="E34" s="545"/>
      <c r="F34" s="546"/>
      <c r="G34" s="614">
        <f>G36+G37+G35</f>
        <v>11.5</v>
      </c>
      <c r="H34" s="548">
        <f t="shared" si="2"/>
        <v>345</v>
      </c>
      <c r="I34" s="615"/>
      <c r="J34" s="615"/>
      <c r="K34" s="616"/>
      <c r="L34" s="615"/>
      <c r="M34" s="617"/>
      <c r="N34" s="126"/>
      <c r="O34" s="113"/>
      <c r="P34" s="127"/>
      <c r="Q34" s="126"/>
      <c r="R34" s="113"/>
      <c r="S34" s="127"/>
      <c r="T34" s="70"/>
      <c r="U34" s="115"/>
      <c r="V34" s="116"/>
      <c r="W34" s="80"/>
      <c r="X34" s="70"/>
      <c r="Y34" s="116"/>
      <c r="Z34" s="80"/>
      <c r="AA34" s="70"/>
      <c r="AB34" s="116"/>
    </row>
    <row r="35" spans="1:28" s="117" customFormat="1" ht="15.75">
      <c r="A35" s="552"/>
      <c r="B35" s="553" t="s">
        <v>73</v>
      </c>
      <c r="C35" s="618"/>
      <c r="D35" s="579"/>
      <c r="E35" s="556"/>
      <c r="F35" s="557"/>
      <c r="G35" s="619">
        <v>5.5</v>
      </c>
      <c r="H35" s="559">
        <f t="shared" si="2"/>
        <v>165</v>
      </c>
      <c r="I35" s="620"/>
      <c r="J35" s="620"/>
      <c r="K35" s="621"/>
      <c r="L35" s="620"/>
      <c r="M35" s="622"/>
      <c r="N35" s="77"/>
      <c r="O35" s="78"/>
      <c r="P35" s="79"/>
      <c r="Q35" s="77"/>
      <c r="R35" s="78"/>
      <c r="S35" s="79"/>
      <c r="T35" s="70"/>
      <c r="U35" s="115"/>
      <c r="V35" s="116"/>
      <c r="W35" s="80"/>
      <c r="X35" s="70"/>
      <c r="Y35" s="116"/>
      <c r="Z35" s="80"/>
      <c r="AA35" s="70"/>
      <c r="AB35" s="116"/>
    </row>
    <row r="36" spans="1:28" s="133" customFormat="1" ht="19.5" customHeight="1">
      <c r="A36" s="552" t="s">
        <v>163</v>
      </c>
      <c r="B36" s="584" t="s">
        <v>254</v>
      </c>
      <c r="C36" s="585">
        <v>7</v>
      </c>
      <c r="D36" s="555"/>
      <c r="E36" s="556"/>
      <c r="F36" s="557"/>
      <c r="G36" s="623">
        <v>3</v>
      </c>
      <c r="H36" s="588">
        <f t="shared" si="2"/>
        <v>90</v>
      </c>
      <c r="I36" s="560">
        <f>J36+K36+L36</f>
        <v>16</v>
      </c>
      <c r="J36" s="560">
        <v>12</v>
      </c>
      <c r="K36" s="561"/>
      <c r="L36" s="560">
        <v>4</v>
      </c>
      <c r="M36" s="562">
        <f>H36-I36</f>
        <v>74</v>
      </c>
      <c r="N36" s="393"/>
      <c r="O36" s="394"/>
      <c r="P36" s="395"/>
      <c r="Q36" s="393"/>
      <c r="R36" s="394"/>
      <c r="S36" s="395"/>
      <c r="T36" s="407" t="s">
        <v>261</v>
      </c>
      <c r="U36" s="408"/>
      <c r="V36" s="409"/>
      <c r="W36" s="410"/>
      <c r="X36" s="407"/>
      <c r="Y36" s="409"/>
      <c r="Z36" s="410"/>
      <c r="AA36" s="407"/>
      <c r="AB36" s="409"/>
    </row>
    <row r="37" spans="1:28" s="133" customFormat="1" ht="16.5" thickBot="1">
      <c r="A37" s="563" t="s">
        <v>164</v>
      </c>
      <c r="B37" s="564" t="s">
        <v>255</v>
      </c>
      <c r="C37" s="624">
        <v>9</v>
      </c>
      <c r="D37" s="625"/>
      <c r="E37" s="567"/>
      <c r="F37" s="568"/>
      <c r="G37" s="626">
        <v>3</v>
      </c>
      <c r="H37" s="570">
        <f t="shared" si="2"/>
        <v>90</v>
      </c>
      <c r="I37" s="560">
        <f>J37+K37+L37</f>
        <v>12</v>
      </c>
      <c r="J37" s="571">
        <v>8</v>
      </c>
      <c r="K37" s="572"/>
      <c r="L37" s="571">
        <v>4</v>
      </c>
      <c r="M37" s="573">
        <f>H37-I37</f>
        <v>78</v>
      </c>
      <c r="N37" s="393"/>
      <c r="O37" s="394"/>
      <c r="P37" s="395"/>
      <c r="Q37" s="393"/>
      <c r="R37" s="394"/>
      <c r="S37" s="395"/>
      <c r="T37" s="407"/>
      <c r="U37" s="408"/>
      <c r="V37" s="409" t="s">
        <v>259</v>
      </c>
      <c r="W37" s="410"/>
      <c r="X37" s="408"/>
      <c r="Y37" s="409"/>
      <c r="Z37" s="410"/>
      <c r="AA37" s="407"/>
      <c r="AB37" s="409"/>
    </row>
    <row r="38" spans="1:28" s="133" customFormat="1" ht="15.75">
      <c r="A38" s="541" t="s">
        <v>165</v>
      </c>
      <c r="B38" s="542" t="s">
        <v>40</v>
      </c>
      <c r="C38" s="574"/>
      <c r="D38" s="627"/>
      <c r="E38" s="545"/>
      <c r="F38" s="546"/>
      <c r="G38" s="628">
        <v>5</v>
      </c>
      <c r="H38" s="604">
        <f t="shared" si="2"/>
        <v>150</v>
      </c>
      <c r="I38" s="605"/>
      <c r="J38" s="605"/>
      <c r="K38" s="606"/>
      <c r="L38" s="605"/>
      <c r="M38" s="607"/>
      <c r="N38" s="393"/>
      <c r="O38" s="394"/>
      <c r="P38" s="395"/>
      <c r="Q38" s="393"/>
      <c r="R38" s="394"/>
      <c r="S38" s="395"/>
      <c r="T38" s="407"/>
      <c r="U38" s="408"/>
      <c r="V38" s="409"/>
      <c r="W38" s="410"/>
      <c r="X38" s="407"/>
      <c r="Y38" s="409"/>
      <c r="Z38" s="410"/>
      <c r="AA38" s="407"/>
      <c r="AB38" s="409"/>
    </row>
    <row r="39" spans="1:28" s="133" customFormat="1" ht="15.75">
      <c r="A39" s="552"/>
      <c r="B39" s="553" t="s">
        <v>73</v>
      </c>
      <c r="C39" s="578"/>
      <c r="D39" s="629"/>
      <c r="E39" s="556"/>
      <c r="F39" s="557"/>
      <c r="G39" s="630">
        <v>2</v>
      </c>
      <c r="H39" s="559">
        <f t="shared" si="2"/>
        <v>60</v>
      </c>
      <c r="I39" s="560"/>
      <c r="J39" s="560"/>
      <c r="K39" s="561"/>
      <c r="L39" s="560"/>
      <c r="M39" s="562"/>
      <c r="N39" s="393"/>
      <c r="O39" s="394"/>
      <c r="P39" s="395"/>
      <c r="Q39" s="393"/>
      <c r="R39" s="394"/>
      <c r="S39" s="395"/>
      <c r="T39" s="407"/>
      <c r="U39" s="408"/>
      <c r="V39" s="409"/>
      <c r="W39" s="410"/>
      <c r="X39" s="407"/>
      <c r="Y39" s="409"/>
      <c r="Z39" s="410"/>
      <c r="AA39" s="407"/>
      <c r="AB39" s="409"/>
    </row>
    <row r="40" spans="1:28" s="133" customFormat="1" ht="16.5" thickBot="1">
      <c r="A40" s="563" t="s">
        <v>256</v>
      </c>
      <c r="B40" s="564" t="s">
        <v>74</v>
      </c>
      <c r="C40" s="631"/>
      <c r="D40" s="632">
        <v>9</v>
      </c>
      <c r="E40" s="567"/>
      <c r="F40" s="568"/>
      <c r="G40" s="633">
        <v>3</v>
      </c>
      <c r="H40" s="570">
        <f t="shared" si="2"/>
        <v>90</v>
      </c>
      <c r="I40" s="571">
        <f>J40+K40+L40</f>
        <v>6</v>
      </c>
      <c r="J40" s="571">
        <v>4</v>
      </c>
      <c r="K40" s="572"/>
      <c r="L40" s="571">
        <v>2</v>
      </c>
      <c r="M40" s="573">
        <f>H40-I40</f>
        <v>84</v>
      </c>
      <c r="N40" s="393"/>
      <c r="O40" s="394"/>
      <c r="P40" s="395"/>
      <c r="Q40" s="393"/>
      <c r="R40" s="394"/>
      <c r="S40" s="395"/>
      <c r="T40" s="407"/>
      <c r="U40" s="408"/>
      <c r="V40" s="409" t="s">
        <v>260</v>
      </c>
      <c r="W40" s="410"/>
      <c r="X40" s="407"/>
      <c r="Y40" s="409"/>
      <c r="Z40" s="410"/>
      <c r="AA40" s="407"/>
      <c r="AB40" s="409"/>
    </row>
    <row r="41" spans="1:28" s="117" customFormat="1" ht="16.5" customHeight="1">
      <c r="A41" s="634" t="s">
        <v>166</v>
      </c>
      <c r="B41" s="635" t="s">
        <v>39</v>
      </c>
      <c r="C41" s="636"/>
      <c r="D41" s="637"/>
      <c r="E41" s="638"/>
      <c r="F41" s="639"/>
      <c r="G41" s="640">
        <f>G42+G43</f>
        <v>5</v>
      </c>
      <c r="H41" s="641">
        <f t="shared" si="2"/>
        <v>150</v>
      </c>
      <c r="I41" s="642"/>
      <c r="J41" s="642"/>
      <c r="K41" s="643"/>
      <c r="L41" s="642"/>
      <c r="M41" s="644"/>
      <c r="N41" s="126"/>
      <c r="O41" s="113"/>
      <c r="P41" s="127"/>
      <c r="Q41" s="126"/>
      <c r="R41" s="113"/>
      <c r="S41" s="127"/>
      <c r="T41" s="70"/>
      <c r="U41" s="115"/>
      <c r="V41" s="116"/>
      <c r="W41" s="80"/>
      <c r="X41" s="70"/>
      <c r="Y41" s="116"/>
      <c r="Z41" s="80"/>
      <c r="AA41" s="70"/>
      <c r="AB41" s="116"/>
    </row>
    <row r="42" spans="1:28" s="117" customFormat="1" ht="15.75">
      <c r="A42" s="552"/>
      <c r="B42" s="553" t="s">
        <v>73</v>
      </c>
      <c r="C42" s="578"/>
      <c r="D42" s="579"/>
      <c r="E42" s="556"/>
      <c r="F42" s="557"/>
      <c r="G42" s="630">
        <v>2</v>
      </c>
      <c r="H42" s="559">
        <f t="shared" si="2"/>
        <v>60</v>
      </c>
      <c r="I42" s="620"/>
      <c r="J42" s="620"/>
      <c r="K42" s="629"/>
      <c r="L42" s="620"/>
      <c r="M42" s="622"/>
      <c r="N42" s="77"/>
      <c r="O42" s="78"/>
      <c r="P42" s="79"/>
      <c r="Q42" s="77"/>
      <c r="R42" s="78"/>
      <c r="S42" s="79"/>
      <c r="T42" s="70"/>
      <c r="U42" s="115"/>
      <c r="V42" s="116"/>
      <c r="W42" s="80"/>
      <c r="X42" s="70"/>
      <c r="Y42" s="116"/>
      <c r="Z42" s="80"/>
      <c r="AA42" s="70"/>
      <c r="AB42" s="116"/>
    </row>
    <row r="43" spans="1:28" s="133" customFormat="1" ht="16.5" thickBot="1">
      <c r="A43" s="610" t="s">
        <v>167</v>
      </c>
      <c r="B43" s="564" t="s">
        <v>74</v>
      </c>
      <c r="C43" s="631">
        <v>7</v>
      </c>
      <c r="D43" s="645"/>
      <c r="E43" s="567"/>
      <c r="F43" s="568"/>
      <c r="G43" s="633">
        <v>3</v>
      </c>
      <c r="H43" s="570">
        <f t="shared" si="2"/>
        <v>90</v>
      </c>
      <c r="I43" s="646">
        <f>J43+K43+L43</f>
        <v>6</v>
      </c>
      <c r="J43" s="646">
        <v>4</v>
      </c>
      <c r="K43" s="647"/>
      <c r="L43" s="646">
        <v>2</v>
      </c>
      <c r="M43" s="648">
        <f>H43-I43</f>
        <v>84</v>
      </c>
      <c r="N43" s="393"/>
      <c r="O43" s="394"/>
      <c r="P43" s="395"/>
      <c r="Q43" s="393"/>
      <c r="R43" s="394"/>
      <c r="S43" s="395"/>
      <c r="T43" s="397" t="s">
        <v>260</v>
      </c>
      <c r="U43" s="417"/>
      <c r="V43" s="418"/>
      <c r="W43" s="398"/>
      <c r="X43" s="397"/>
      <c r="Y43" s="418"/>
      <c r="Z43" s="398"/>
      <c r="AA43" s="397"/>
      <c r="AB43" s="418"/>
    </row>
    <row r="44" spans="1:28" s="277" customFormat="1" ht="16.5" thickBot="1">
      <c r="A44" s="905" t="s">
        <v>257</v>
      </c>
      <c r="B44" s="906"/>
      <c r="C44" s="906"/>
      <c r="D44" s="906"/>
      <c r="E44" s="906"/>
      <c r="F44" s="906"/>
      <c r="G44" s="649">
        <f>G24+G27+G30+G31+G34+G38+G41</f>
        <v>42.5</v>
      </c>
      <c r="H44" s="650">
        <f t="shared" si="2"/>
        <v>1275</v>
      </c>
      <c r="I44" s="651"/>
      <c r="J44" s="651"/>
      <c r="K44" s="651"/>
      <c r="L44" s="651"/>
      <c r="M44" s="652"/>
      <c r="N44" s="273"/>
      <c r="O44" s="274"/>
      <c r="P44" s="275"/>
      <c r="Q44" s="273"/>
      <c r="R44" s="274"/>
      <c r="S44" s="275"/>
      <c r="T44" s="243"/>
      <c r="U44" s="243"/>
      <c r="V44" s="276"/>
      <c r="W44" s="244"/>
      <c r="X44" s="243"/>
      <c r="Y44" s="276"/>
      <c r="Z44" s="244"/>
      <c r="AA44" s="243"/>
      <c r="AB44" s="276"/>
    </row>
    <row r="45" spans="1:28" s="277" customFormat="1" ht="16.5" customHeight="1" thickBot="1">
      <c r="A45" s="876" t="s">
        <v>120</v>
      </c>
      <c r="B45" s="877"/>
      <c r="C45" s="653"/>
      <c r="D45" s="653"/>
      <c r="E45" s="653"/>
      <c r="F45" s="654"/>
      <c r="G45" s="655">
        <f>G25+G28+G32+G35+G39+G42</f>
        <v>18.5</v>
      </c>
      <c r="H45" s="656">
        <f t="shared" si="2"/>
        <v>555</v>
      </c>
      <c r="I45" s="657"/>
      <c r="J45" s="657"/>
      <c r="K45" s="657"/>
      <c r="L45" s="657"/>
      <c r="M45" s="658"/>
      <c r="N45" s="273"/>
      <c r="O45" s="274"/>
      <c r="P45" s="275"/>
      <c r="Q45" s="273"/>
      <c r="R45" s="274"/>
      <c r="S45" s="275"/>
      <c r="T45" s="278"/>
      <c r="U45" s="278"/>
      <c r="V45" s="279"/>
      <c r="W45" s="280"/>
      <c r="X45" s="278"/>
      <c r="Y45" s="279"/>
      <c r="Z45" s="280"/>
      <c r="AA45" s="278"/>
      <c r="AB45" s="279"/>
    </row>
    <row r="46" spans="1:28" s="288" customFormat="1" ht="16.5" customHeight="1" thickBot="1">
      <c r="A46" s="903" t="s">
        <v>74</v>
      </c>
      <c r="B46" s="904"/>
      <c r="C46" s="659"/>
      <c r="D46" s="660"/>
      <c r="E46" s="660"/>
      <c r="F46" s="661"/>
      <c r="G46" s="662">
        <f>G43+G40+G37+G36+G33+G30+G29+G26</f>
        <v>24</v>
      </c>
      <c r="H46" s="663">
        <f aca="true" t="shared" si="3" ref="H46:M46">H43+H40+H37+H36+H33+H30+H29+H26</f>
        <v>720</v>
      </c>
      <c r="I46" s="663">
        <f t="shared" si="3"/>
        <v>72</v>
      </c>
      <c r="J46" s="663">
        <f t="shared" si="3"/>
        <v>48</v>
      </c>
      <c r="K46" s="663">
        <f t="shared" si="3"/>
        <v>8</v>
      </c>
      <c r="L46" s="663">
        <f t="shared" si="3"/>
        <v>16</v>
      </c>
      <c r="M46" s="663">
        <f t="shared" si="3"/>
        <v>648</v>
      </c>
      <c r="N46" s="284"/>
      <c r="O46" s="285"/>
      <c r="P46" s="286"/>
      <c r="Q46" s="284"/>
      <c r="R46" s="285"/>
      <c r="S46" s="286"/>
      <c r="T46" s="287" t="s">
        <v>262</v>
      </c>
      <c r="U46" s="287"/>
      <c r="V46" s="287" t="s">
        <v>263</v>
      </c>
      <c r="W46" s="287"/>
      <c r="X46" s="287"/>
      <c r="Y46" s="287"/>
      <c r="Z46" s="287"/>
      <c r="AA46" s="287"/>
      <c r="AB46" s="287"/>
    </row>
    <row r="47" spans="1:28" s="117" customFormat="1" ht="16.5" thickBot="1">
      <c r="A47" s="883" t="s">
        <v>168</v>
      </c>
      <c r="B47" s="883"/>
      <c r="C47" s="883"/>
      <c r="D47" s="883"/>
      <c r="E47" s="883"/>
      <c r="F47" s="883"/>
      <c r="G47" s="883"/>
      <c r="H47" s="883"/>
      <c r="I47" s="883"/>
      <c r="J47" s="883"/>
      <c r="K47" s="883"/>
      <c r="L47" s="883"/>
      <c r="M47" s="884"/>
      <c r="N47" s="884"/>
      <c r="O47" s="884"/>
      <c r="P47" s="884"/>
      <c r="Q47" s="884"/>
      <c r="R47" s="884"/>
      <c r="S47" s="884"/>
      <c r="T47" s="884"/>
      <c r="U47" s="884"/>
      <c r="V47" s="884"/>
      <c r="W47" s="884"/>
      <c r="X47" s="884"/>
      <c r="Y47" s="884"/>
      <c r="Z47" s="884"/>
      <c r="AA47" s="884"/>
      <c r="AB47" s="884"/>
    </row>
    <row r="48" spans="1:28" s="37" customFormat="1" ht="15.75">
      <c r="A48" s="108" t="s">
        <v>169</v>
      </c>
      <c r="B48" s="109" t="s">
        <v>79</v>
      </c>
      <c r="C48" s="78"/>
      <c r="D48" s="78"/>
      <c r="E48" s="78"/>
      <c r="F48" s="73"/>
      <c r="G48" s="112">
        <f>G49+G50+G51</f>
        <v>5</v>
      </c>
      <c r="H48" s="112">
        <f>G48*30</f>
        <v>150</v>
      </c>
      <c r="I48" s="78"/>
      <c r="J48" s="73"/>
      <c r="K48" s="73"/>
      <c r="L48" s="114"/>
      <c r="M48" s="670"/>
      <c r="N48" s="63"/>
      <c r="O48" s="64"/>
      <c r="P48" s="64"/>
      <c r="Q48" s="64"/>
      <c r="R48" s="64"/>
      <c r="S48" s="65"/>
      <c r="T48" s="32"/>
      <c r="U48" s="122"/>
      <c r="V48" s="118"/>
      <c r="W48" s="19"/>
      <c r="X48" s="32"/>
      <c r="Y48" s="118"/>
      <c r="Z48" s="19"/>
      <c r="AA48" s="134"/>
      <c r="AB48" s="135"/>
    </row>
    <row r="49" spans="1:28" s="37" customFormat="1" ht="15.75">
      <c r="A49" s="108"/>
      <c r="B49" s="124" t="s">
        <v>73</v>
      </c>
      <c r="C49" s="78"/>
      <c r="D49" s="78"/>
      <c r="E49" s="78"/>
      <c r="F49" s="73"/>
      <c r="G49" s="112">
        <v>2</v>
      </c>
      <c r="H49" s="73">
        <f>G49*30</f>
        <v>60</v>
      </c>
      <c r="I49" s="78"/>
      <c r="J49" s="73"/>
      <c r="K49" s="73"/>
      <c r="L49" s="114"/>
      <c r="M49" s="671"/>
      <c r="N49" s="77"/>
      <c r="O49" s="78"/>
      <c r="P49" s="78"/>
      <c r="Q49" s="78"/>
      <c r="R49" s="78"/>
      <c r="S49" s="79"/>
      <c r="T49" s="80"/>
      <c r="U49" s="115"/>
      <c r="V49" s="108"/>
      <c r="W49" s="70"/>
      <c r="X49" s="80"/>
      <c r="Y49" s="108"/>
      <c r="Z49" s="70"/>
      <c r="AA49" s="134"/>
      <c r="AB49" s="135"/>
    </row>
    <row r="50" spans="1:28" s="133" customFormat="1" ht="15.75">
      <c r="A50" s="401" t="s">
        <v>171</v>
      </c>
      <c r="B50" s="402" t="s">
        <v>74</v>
      </c>
      <c r="C50" s="394">
        <v>12</v>
      </c>
      <c r="D50" s="394"/>
      <c r="E50" s="394"/>
      <c r="F50" s="392"/>
      <c r="G50" s="405">
        <v>2</v>
      </c>
      <c r="H50" s="392">
        <f>G50*30</f>
        <v>60</v>
      </c>
      <c r="I50" s="394">
        <f>J50+K50+L50</f>
        <v>6</v>
      </c>
      <c r="J50" s="392">
        <v>4</v>
      </c>
      <c r="K50" s="392"/>
      <c r="L50" s="406">
        <v>2</v>
      </c>
      <c r="M50" s="672">
        <f>H50-I50</f>
        <v>54</v>
      </c>
      <c r="N50" s="393"/>
      <c r="O50" s="394"/>
      <c r="P50" s="394"/>
      <c r="Q50" s="394"/>
      <c r="R50" s="394"/>
      <c r="S50" s="395"/>
      <c r="T50" s="410"/>
      <c r="U50" s="408"/>
      <c r="V50" s="401"/>
      <c r="W50" s="407"/>
      <c r="X50" s="410"/>
      <c r="Y50" s="401" t="s">
        <v>260</v>
      </c>
      <c r="Z50" s="407"/>
      <c r="AA50" s="419"/>
      <c r="AB50" s="420"/>
    </row>
    <row r="51" spans="1:28" s="133" customFormat="1" ht="31.5" customHeight="1">
      <c r="A51" s="401" t="s">
        <v>173</v>
      </c>
      <c r="B51" s="411" t="s">
        <v>80</v>
      </c>
      <c r="C51" s="394"/>
      <c r="D51" s="394"/>
      <c r="E51" s="394"/>
      <c r="F51" s="392">
        <v>13</v>
      </c>
      <c r="G51" s="405">
        <v>1</v>
      </c>
      <c r="H51" s="392">
        <f>G51*30</f>
        <v>30</v>
      </c>
      <c r="I51" s="394">
        <f>J51+K51+L51</f>
        <v>4</v>
      </c>
      <c r="J51" s="392"/>
      <c r="K51" s="392"/>
      <c r="L51" s="406">
        <v>4</v>
      </c>
      <c r="M51" s="672">
        <f>H51-I51</f>
        <v>26</v>
      </c>
      <c r="N51" s="393"/>
      <c r="O51" s="394"/>
      <c r="P51" s="394"/>
      <c r="Q51" s="394"/>
      <c r="R51" s="394"/>
      <c r="S51" s="395"/>
      <c r="T51" s="410"/>
      <c r="U51" s="408"/>
      <c r="V51" s="401"/>
      <c r="W51" s="407"/>
      <c r="X51" s="410"/>
      <c r="Y51" s="401"/>
      <c r="Z51" s="407" t="s">
        <v>249</v>
      </c>
      <c r="AA51" s="421"/>
      <c r="AB51" s="422"/>
    </row>
    <row r="52" spans="1:28" s="117" customFormat="1" ht="15.75">
      <c r="A52" s="108" t="s">
        <v>170</v>
      </c>
      <c r="B52" s="109" t="s">
        <v>48</v>
      </c>
      <c r="C52" s="110"/>
      <c r="D52" s="110"/>
      <c r="E52" s="110"/>
      <c r="F52" s="111"/>
      <c r="G52" s="112">
        <f>G53+G54+G55</f>
        <v>6.5</v>
      </c>
      <c r="H52" s="112">
        <f>H53+H54</f>
        <v>165</v>
      </c>
      <c r="I52" s="113"/>
      <c r="J52" s="113"/>
      <c r="K52" s="113"/>
      <c r="L52" s="125"/>
      <c r="M52" s="673"/>
      <c r="N52" s="126"/>
      <c r="O52" s="113"/>
      <c r="P52" s="113"/>
      <c r="Q52" s="113"/>
      <c r="R52" s="113"/>
      <c r="S52" s="127"/>
      <c r="T52" s="80"/>
      <c r="U52" s="115"/>
      <c r="V52" s="108"/>
      <c r="W52" s="70"/>
      <c r="X52" s="80"/>
      <c r="Y52" s="108"/>
      <c r="Z52" s="70"/>
      <c r="AA52" s="70"/>
      <c r="AB52" s="116"/>
    </row>
    <row r="53" spans="1:28" s="117" customFormat="1" ht="15.75">
      <c r="A53" s="108"/>
      <c r="B53" s="124" t="s">
        <v>73</v>
      </c>
      <c r="C53" s="110"/>
      <c r="D53" s="110"/>
      <c r="E53" s="110"/>
      <c r="F53" s="111"/>
      <c r="G53" s="112">
        <v>2.5</v>
      </c>
      <c r="H53" s="110">
        <f>G53*30</f>
        <v>75</v>
      </c>
      <c r="I53" s="110"/>
      <c r="J53" s="110"/>
      <c r="K53" s="110"/>
      <c r="L53" s="125"/>
      <c r="M53" s="671"/>
      <c r="N53" s="77"/>
      <c r="O53" s="78"/>
      <c r="P53" s="78"/>
      <c r="Q53" s="78"/>
      <c r="R53" s="78"/>
      <c r="S53" s="79"/>
      <c r="T53" s="80"/>
      <c r="U53" s="115"/>
      <c r="V53" s="108"/>
      <c r="W53" s="70"/>
      <c r="X53" s="80"/>
      <c r="Y53" s="108"/>
      <c r="Z53" s="70"/>
      <c r="AA53" s="70"/>
      <c r="AB53" s="116"/>
    </row>
    <row r="54" spans="1:28" s="133" customFormat="1" ht="15.75">
      <c r="A54" s="401" t="s">
        <v>174</v>
      </c>
      <c r="B54" s="402" t="s">
        <v>74</v>
      </c>
      <c r="C54" s="403">
        <v>10</v>
      </c>
      <c r="D54" s="403"/>
      <c r="E54" s="403"/>
      <c r="F54" s="404"/>
      <c r="G54" s="405">
        <v>3</v>
      </c>
      <c r="H54" s="403">
        <f>G54*30</f>
        <v>90</v>
      </c>
      <c r="I54" s="403">
        <f>J54+K54+L54</f>
        <v>6</v>
      </c>
      <c r="J54" s="403">
        <v>4</v>
      </c>
      <c r="K54" s="403"/>
      <c r="L54" s="666">
        <v>2</v>
      </c>
      <c r="M54" s="672">
        <f>H54-I54</f>
        <v>84</v>
      </c>
      <c r="N54" s="393"/>
      <c r="O54" s="394"/>
      <c r="P54" s="394"/>
      <c r="Q54" s="394"/>
      <c r="R54" s="394"/>
      <c r="S54" s="395"/>
      <c r="T54" s="410"/>
      <c r="U54" s="408"/>
      <c r="V54" s="401"/>
      <c r="W54" s="407" t="s">
        <v>260</v>
      </c>
      <c r="X54" s="410"/>
      <c r="Y54" s="401"/>
      <c r="Z54" s="407"/>
      <c r="AA54" s="407"/>
      <c r="AB54" s="409"/>
    </row>
    <row r="55" spans="1:28" s="133" customFormat="1" ht="31.5">
      <c r="A55" s="401" t="s">
        <v>175</v>
      </c>
      <c r="B55" s="411" t="s">
        <v>68</v>
      </c>
      <c r="C55" s="403"/>
      <c r="D55" s="403"/>
      <c r="E55" s="403"/>
      <c r="F55" s="423">
        <v>12</v>
      </c>
      <c r="G55" s="405">
        <v>1</v>
      </c>
      <c r="H55" s="403">
        <f>G55*30</f>
        <v>30</v>
      </c>
      <c r="I55" s="403">
        <f>J55+K55+L55</f>
        <v>4</v>
      </c>
      <c r="J55" s="403"/>
      <c r="K55" s="403"/>
      <c r="L55" s="666">
        <v>4</v>
      </c>
      <c r="M55" s="672">
        <f>H55-I55</f>
        <v>26</v>
      </c>
      <c r="N55" s="393"/>
      <c r="O55" s="394"/>
      <c r="P55" s="394"/>
      <c r="Q55" s="394"/>
      <c r="R55" s="394"/>
      <c r="S55" s="395"/>
      <c r="T55" s="410"/>
      <c r="U55" s="408"/>
      <c r="V55" s="401"/>
      <c r="W55" s="407"/>
      <c r="X55" s="410"/>
      <c r="Y55" s="401" t="s">
        <v>249</v>
      </c>
      <c r="Z55" s="407"/>
      <c r="AA55" s="407"/>
      <c r="AB55" s="409"/>
    </row>
    <row r="56" spans="1:28" s="37" customFormat="1" ht="15.75">
      <c r="A56" s="108" t="s">
        <v>176</v>
      </c>
      <c r="B56" s="138" t="s">
        <v>57</v>
      </c>
      <c r="C56" s="78"/>
      <c r="D56" s="78"/>
      <c r="E56" s="78"/>
      <c r="F56" s="73"/>
      <c r="G56" s="112">
        <v>5</v>
      </c>
      <c r="H56" s="112">
        <f>H58+H57</f>
        <v>150</v>
      </c>
      <c r="I56" s="139"/>
      <c r="J56" s="139"/>
      <c r="K56" s="139"/>
      <c r="L56" s="140"/>
      <c r="M56" s="674"/>
      <c r="N56" s="141"/>
      <c r="O56" s="139"/>
      <c r="P56" s="139"/>
      <c r="Q56" s="139"/>
      <c r="R56" s="139"/>
      <c r="S56" s="142"/>
      <c r="T56" s="80"/>
      <c r="U56" s="115"/>
      <c r="V56" s="108"/>
      <c r="W56" s="70"/>
      <c r="X56" s="80"/>
      <c r="Y56" s="111"/>
      <c r="Z56" s="70"/>
      <c r="AA56" s="70"/>
      <c r="AB56" s="116"/>
    </row>
    <row r="57" spans="1:28" s="37" customFormat="1" ht="15.75">
      <c r="A57" s="108"/>
      <c r="B57" s="124" t="s">
        <v>73</v>
      </c>
      <c r="C57" s="78"/>
      <c r="D57" s="78"/>
      <c r="E57" s="78"/>
      <c r="F57" s="73"/>
      <c r="G57" s="112">
        <v>2.5</v>
      </c>
      <c r="H57" s="73">
        <f>G57*30</f>
        <v>75</v>
      </c>
      <c r="I57" s="78"/>
      <c r="J57" s="73"/>
      <c r="K57" s="73"/>
      <c r="L57" s="114"/>
      <c r="M57" s="671"/>
      <c r="N57" s="77"/>
      <c r="O57" s="78"/>
      <c r="P57" s="78"/>
      <c r="Q57" s="78"/>
      <c r="R57" s="78"/>
      <c r="S57" s="79"/>
      <c r="T57" s="80"/>
      <c r="U57" s="115"/>
      <c r="V57" s="108"/>
      <c r="W57" s="70"/>
      <c r="X57" s="80"/>
      <c r="Y57" s="111"/>
      <c r="Z57" s="70"/>
      <c r="AA57" s="70"/>
      <c r="AB57" s="116"/>
    </row>
    <row r="58" spans="1:28" s="133" customFormat="1" ht="15.75">
      <c r="A58" s="401" t="s">
        <v>177</v>
      </c>
      <c r="B58" s="402" t="s">
        <v>74</v>
      </c>
      <c r="C58" s="394">
        <v>12</v>
      </c>
      <c r="D58" s="394"/>
      <c r="E58" s="394"/>
      <c r="F58" s="392"/>
      <c r="G58" s="405">
        <v>2.5</v>
      </c>
      <c r="H58" s="392">
        <f>G58*30</f>
        <v>75</v>
      </c>
      <c r="I58" s="394">
        <f>J58+K58+L58</f>
        <v>6</v>
      </c>
      <c r="J58" s="392">
        <v>4</v>
      </c>
      <c r="K58" s="392"/>
      <c r="L58" s="406">
        <v>2</v>
      </c>
      <c r="M58" s="672">
        <f>H58-I58</f>
        <v>69</v>
      </c>
      <c r="N58" s="393"/>
      <c r="O58" s="394"/>
      <c r="P58" s="394"/>
      <c r="Q58" s="394"/>
      <c r="R58" s="394"/>
      <c r="S58" s="395"/>
      <c r="T58" s="410"/>
      <c r="U58" s="408"/>
      <c r="V58" s="401"/>
      <c r="W58" s="407"/>
      <c r="X58" s="410"/>
      <c r="Y58" s="401" t="s">
        <v>260</v>
      </c>
      <c r="Z58" s="407"/>
      <c r="AA58" s="407"/>
      <c r="AB58" s="409"/>
    </row>
    <row r="59" spans="1:28" s="117" customFormat="1" ht="15.75">
      <c r="A59" s="108" t="s">
        <v>178</v>
      </c>
      <c r="B59" s="109" t="s">
        <v>46</v>
      </c>
      <c r="C59" s="110"/>
      <c r="D59" s="110"/>
      <c r="E59" s="110"/>
      <c r="F59" s="111"/>
      <c r="G59" s="112">
        <v>7.5</v>
      </c>
      <c r="H59" s="112">
        <f>H60+H61</f>
        <v>225</v>
      </c>
      <c r="I59" s="113"/>
      <c r="J59" s="113"/>
      <c r="K59" s="113"/>
      <c r="L59" s="125"/>
      <c r="M59" s="673"/>
      <c r="N59" s="126"/>
      <c r="O59" s="113"/>
      <c r="P59" s="113"/>
      <c r="Q59" s="113"/>
      <c r="R59" s="113"/>
      <c r="S59" s="127"/>
      <c r="T59" s="80"/>
      <c r="U59" s="115"/>
      <c r="V59" s="108"/>
      <c r="W59" s="70"/>
      <c r="X59" s="80"/>
      <c r="Y59" s="108"/>
      <c r="Z59" s="70"/>
      <c r="AA59" s="70"/>
      <c r="AB59" s="116"/>
    </row>
    <row r="60" spans="1:28" s="117" customFormat="1" ht="15.75">
      <c r="A60" s="108"/>
      <c r="B60" s="124" t="s">
        <v>73</v>
      </c>
      <c r="C60" s="110"/>
      <c r="D60" s="110"/>
      <c r="E60" s="110"/>
      <c r="F60" s="111"/>
      <c r="G60" s="112">
        <v>2.5</v>
      </c>
      <c r="H60" s="110">
        <f>G60*30</f>
        <v>75</v>
      </c>
      <c r="I60" s="110"/>
      <c r="J60" s="110"/>
      <c r="K60" s="110"/>
      <c r="L60" s="667"/>
      <c r="M60" s="671"/>
      <c r="N60" s="77"/>
      <c r="O60" s="78"/>
      <c r="P60" s="78"/>
      <c r="Q60" s="78"/>
      <c r="R60" s="78"/>
      <c r="S60" s="79"/>
      <c r="T60" s="80"/>
      <c r="U60" s="115"/>
      <c r="V60" s="108"/>
      <c r="W60" s="70"/>
      <c r="X60" s="80"/>
      <c r="Y60" s="108"/>
      <c r="Z60" s="70"/>
      <c r="AA60" s="70"/>
      <c r="AB60" s="116"/>
    </row>
    <row r="61" spans="1:28" s="133" customFormat="1" ht="31.5">
      <c r="A61" s="401" t="s">
        <v>179</v>
      </c>
      <c r="B61" s="402" t="s">
        <v>264</v>
      </c>
      <c r="C61" s="403">
        <v>10</v>
      </c>
      <c r="D61" s="403"/>
      <c r="E61" s="403"/>
      <c r="F61" s="404"/>
      <c r="G61" s="405">
        <v>5</v>
      </c>
      <c r="H61" s="403">
        <f>G61*30</f>
        <v>150</v>
      </c>
      <c r="I61" s="403">
        <f>J61+K61+L61</f>
        <v>10</v>
      </c>
      <c r="J61" s="403">
        <v>8</v>
      </c>
      <c r="K61" s="403"/>
      <c r="L61" s="668">
        <v>2</v>
      </c>
      <c r="M61" s="672">
        <f>H61-I61</f>
        <v>140</v>
      </c>
      <c r="N61" s="393"/>
      <c r="O61" s="394"/>
      <c r="P61" s="394"/>
      <c r="Q61" s="394"/>
      <c r="R61" s="394"/>
      <c r="S61" s="395"/>
      <c r="T61" s="410"/>
      <c r="U61" s="408"/>
      <c r="V61" s="401"/>
      <c r="W61" s="407" t="s">
        <v>258</v>
      </c>
      <c r="X61" s="410"/>
      <c r="Y61" s="401"/>
      <c r="Z61" s="407"/>
      <c r="AA61" s="407"/>
      <c r="AB61" s="409"/>
    </row>
    <row r="62" spans="1:28" s="117" customFormat="1" ht="19.5" customHeight="1">
      <c r="A62" s="108" t="s">
        <v>180</v>
      </c>
      <c r="B62" s="109" t="s">
        <v>36</v>
      </c>
      <c r="C62" s="110"/>
      <c r="D62" s="110"/>
      <c r="E62" s="110"/>
      <c r="F62" s="111"/>
      <c r="G62" s="112">
        <v>5</v>
      </c>
      <c r="H62" s="112">
        <f>H63+H64</f>
        <v>120</v>
      </c>
      <c r="I62" s="113"/>
      <c r="J62" s="113"/>
      <c r="K62" s="113"/>
      <c r="L62" s="125"/>
      <c r="M62" s="673"/>
      <c r="N62" s="126"/>
      <c r="O62" s="113"/>
      <c r="P62" s="113"/>
      <c r="Q62" s="113"/>
      <c r="R62" s="113"/>
      <c r="S62" s="127"/>
      <c r="T62" s="80"/>
      <c r="U62" s="115"/>
      <c r="V62" s="108"/>
      <c r="W62" s="70"/>
      <c r="X62" s="80"/>
      <c r="Y62" s="108"/>
      <c r="Z62" s="70"/>
      <c r="AA62" s="70"/>
      <c r="AB62" s="116"/>
    </row>
    <row r="63" spans="1:28" s="117" customFormat="1" ht="18.75" customHeight="1">
      <c r="A63" s="108"/>
      <c r="B63" s="124" t="s">
        <v>73</v>
      </c>
      <c r="C63" s="110"/>
      <c r="D63" s="110"/>
      <c r="E63" s="110"/>
      <c r="F63" s="111"/>
      <c r="G63" s="112">
        <v>1</v>
      </c>
      <c r="H63" s="110">
        <f>G63*30</f>
        <v>30</v>
      </c>
      <c r="I63" s="110"/>
      <c r="J63" s="110"/>
      <c r="K63" s="110"/>
      <c r="L63" s="125"/>
      <c r="M63" s="671"/>
      <c r="N63" s="77"/>
      <c r="O63" s="78"/>
      <c r="P63" s="78"/>
      <c r="Q63" s="78"/>
      <c r="R63" s="78"/>
      <c r="S63" s="79"/>
      <c r="T63" s="80"/>
      <c r="U63" s="115"/>
      <c r="V63" s="108"/>
      <c r="W63" s="70"/>
      <c r="X63" s="80"/>
      <c r="Y63" s="108"/>
      <c r="Z63" s="70"/>
      <c r="AA63" s="70"/>
      <c r="AB63" s="116"/>
    </row>
    <row r="64" spans="1:28" s="133" customFormat="1" ht="15.75">
      <c r="A64" s="401" t="s">
        <v>181</v>
      </c>
      <c r="B64" s="402" t="s">
        <v>74</v>
      </c>
      <c r="C64" s="403">
        <v>9</v>
      </c>
      <c r="D64" s="403"/>
      <c r="E64" s="403"/>
      <c r="F64" s="404"/>
      <c r="G64" s="405">
        <v>3</v>
      </c>
      <c r="H64" s="403">
        <f>G64*30</f>
        <v>90</v>
      </c>
      <c r="I64" s="403">
        <f>J64+K64+L64</f>
        <v>6</v>
      </c>
      <c r="J64" s="403">
        <v>4</v>
      </c>
      <c r="K64" s="403"/>
      <c r="L64" s="666">
        <v>2</v>
      </c>
      <c r="M64" s="672">
        <f>H64-I64</f>
        <v>84</v>
      </c>
      <c r="N64" s="393"/>
      <c r="O64" s="394"/>
      <c r="P64" s="394"/>
      <c r="Q64" s="394"/>
      <c r="R64" s="394"/>
      <c r="S64" s="395"/>
      <c r="T64" s="410"/>
      <c r="U64" s="408"/>
      <c r="V64" s="401" t="s">
        <v>260</v>
      </c>
      <c r="W64" s="407"/>
      <c r="X64" s="410"/>
      <c r="Y64" s="401"/>
      <c r="Z64" s="407"/>
      <c r="AA64" s="407"/>
      <c r="AB64" s="409"/>
    </row>
    <row r="65" spans="1:28" s="133" customFormat="1" ht="31.5">
      <c r="A65" s="401" t="s">
        <v>182</v>
      </c>
      <c r="B65" s="411" t="s">
        <v>65</v>
      </c>
      <c r="C65" s="403"/>
      <c r="D65" s="403"/>
      <c r="E65" s="403"/>
      <c r="F65" s="423">
        <v>10</v>
      </c>
      <c r="G65" s="405">
        <v>1</v>
      </c>
      <c r="H65" s="403">
        <f>G65*30</f>
        <v>30</v>
      </c>
      <c r="I65" s="403">
        <f>J65+K65+L65</f>
        <v>4</v>
      </c>
      <c r="J65" s="403"/>
      <c r="K65" s="403"/>
      <c r="L65" s="406">
        <v>4</v>
      </c>
      <c r="M65" s="672">
        <f>H65-I65</f>
        <v>26</v>
      </c>
      <c r="N65" s="393"/>
      <c r="O65" s="394"/>
      <c r="P65" s="394"/>
      <c r="Q65" s="394"/>
      <c r="R65" s="394"/>
      <c r="S65" s="395"/>
      <c r="T65" s="410"/>
      <c r="U65" s="408"/>
      <c r="V65" s="401"/>
      <c r="W65" s="407" t="s">
        <v>249</v>
      </c>
      <c r="X65" s="410"/>
      <c r="Y65" s="401"/>
      <c r="Z65" s="407"/>
      <c r="AA65" s="407"/>
      <c r="AB65" s="409"/>
    </row>
    <row r="66" spans="1:28" s="117" customFormat="1" ht="42" customHeight="1">
      <c r="A66" s="108" t="s">
        <v>183</v>
      </c>
      <c r="B66" s="109" t="s">
        <v>44</v>
      </c>
      <c r="C66" s="110"/>
      <c r="D66" s="110"/>
      <c r="E66" s="110"/>
      <c r="F66" s="111"/>
      <c r="G66" s="112">
        <f>G67+G68</f>
        <v>3.5</v>
      </c>
      <c r="H66" s="112">
        <f>H67+H68</f>
        <v>105</v>
      </c>
      <c r="I66" s="113"/>
      <c r="J66" s="113"/>
      <c r="K66" s="113"/>
      <c r="L66" s="125"/>
      <c r="M66" s="673"/>
      <c r="N66" s="126"/>
      <c r="O66" s="113"/>
      <c r="P66" s="113"/>
      <c r="Q66" s="113"/>
      <c r="R66" s="113"/>
      <c r="S66" s="127"/>
      <c r="T66" s="80"/>
      <c r="U66" s="115"/>
      <c r="V66" s="108"/>
      <c r="W66" s="70"/>
      <c r="X66" s="80"/>
      <c r="Y66" s="111"/>
      <c r="Z66" s="70"/>
      <c r="AA66" s="70"/>
      <c r="AB66" s="116"/>
    </row>
    <row r="67" spans="1:28" s="117" customFormat="1" ht="15.75">
      <c r="A67" s="108"/>
      <c r="B67" s="124" t="s">
        <v>73</v>
      </c>
      <c r="C67" s="110"/>
      <c r="D67" s="110"/>
      <c r="E67" s="110"/>
      <c r="F67" s="111"/>
      <c r="G67" s="112">
        <v>0.5</v>
      </c>
      <c r="H67" s="110">
        <f>G67*30</f>
        <v>15</v>
      </c>
      <c r="I67" s="110"/>
      <c r="J67" s="110"/>
      <c r="K67" s="110"/>
      <c r="L67" s="114"/>
      <c r="M67" s="671"/>
      <c r="N67" s="77"/>
      <c r="O67" s="78"/>
      <c r="P67" s="78"/>
      <c r="Q67" s="78"/>
      <c r="R67" s="78"/>
      <c r="S67" s="79"/>
      <c r="T67" s="80"/>
      <c r="U67" s="115"/>
      <c r="V67" s="108"/>
      <c r="W67" s="70"/>
      <c r="X67" s="80"/>
      <c r="Y67" s="111"/>
      <c r="Z67" s="70"/>
      <c r="AA67" s="70"/>
      <c r="AB67" s="116"/>
    </row>
    <row r="68" spans="1:28" s="133" customFormat="1" ht="15.75">
      <c r="A68" s="401" t="s">
        <v>184</v>
      </c>
      <c r="B68" s="402" t="s">
        <v>74</v>
      </c>
      <c r="C68" s="403">
        <v>12</v>
      </c>
      <c r="D68" s="403"/>
      <c r="E68" s="403"/>
      <c r="F68" s="404"/>
      <c r="G68" s="405">
        <v>3</v>
      </c>
      <c r="H68" s="403">
        <f>G68*30</f>
        <v>90</v>
      </c>
      <c r="I68" s="403">
        <f>J68+K68+L68</f>
        <v>4</v>
      </c>
      <c r="J68" s="403">
        <v>4</v>
      </c>
      <c r="K68" s="403"/>
      <c r="L68" s="406"/>
      <c r="M68" s="672">
        <f>H68-I68</f>
        <v>86</v>
      </c>
      <c r="N68" s="393"/>
      <c r="O68" s="394"/>
      <c r="P68" s="394"/>
      <c r="Q68" s="394"/>
      <c r="R68" s="394"/>
      <c r="S68" s="395"/>
      <c r="T68" s="410"/>
      <c r="U68" s="408"/>
      <c r="V68" s="401"/>
      <c r="W68" s="407"/>
      <c r="X68" s="410"/>
      <c r="Y68" s="401" t="s">
        <v>249</v>
      </c>
      <c r="Z68" s="407"/>
      <c r="AA68" s="407"/>
      <c r="AB68" s="409"/>
    </row>
    <row r="69" spans="1:28" s="37" customFormat="1" ht="15.75">
      <c r="A69" s="143" t="s">
        <v>185</v>
      </c>
      <c r="B69" s="109" t="s">
        <v>51</v>
      </c>
      <c r="C69" s="110"/>
      <c r="D69" s="110"/>
      <c r="E69" s="110"/>
      <c r="F69" s="111"/>
      <c r="G69" s="144">
        <v>5</v>
      </c>
      <c r="H69" s="144">
        <f>H70+H71</f>
        <v>150</v>
      </c>
      <c r="I69" s="113"/>
      <c r="J69" s="110"/>
      <c r="K69" s="110"/>
      <c r="L69" s="667"/>
      <c r="M69" s="671"/>
      <c r="N69" s="77"/>
      <c r="O69" s="78"/>
      <c r="P69" s="78"/>
      <c r="Q69" s="78"/>
      <c r="R69" s="78"/>
      <c r="S69" s="79"/>
      <c r="T69" s="80"/>
      <c r="U69" s="115"/>
      <c r="V69" s="108"/>
      <c r="W69" s="70"/>
      <c r="X69" s="80"/>
      <c r="Y69" s="108"/>
      <c r="Z69" s="70"/>
      <c r="AA69" s="136"/>
      <c r="AB69" s="137"/>
    </row>
    <row r="70" spans="1:28" s="37" customFormat="1" ht="15.75">
      <c r="A70" s="143"/>
      <c r="B70" s="124" t="s">
        <v>73</v>
      </c>
      <c r="C70" s="110"/>
      <c r="D70" s="110"/>
      <c r="E70" s="110"/>
      <c r="F70" s="111"/>
      <c r="G70" s="73">
        <v>3</v>
      </c>
      <c r="H70" s="110">
        <f>G70*30</f>
        <v>90</v>
      </c>
      <c r="I70" s="113"/>
      <c r="J70" s="110"/>
      <c r="K70" s="110"/>
      <c r="L70" s="667"/>
      <c r="M70" s="671"/>
      <c r="N70" s="77"/>
      <c r="O70" s="78"/>
      <c r="P70" s="78"/>
      <c r="Q70" s="78"/>
      <c r="R70" s="78"/>
      <c r="S70" s="79"/>
      <c r="T70" s="80"/>
      <c r="U70" s="115"/>
      <c r="V70" s="145"/>
      <c r="W70" s="70"/>
      <c r="X70" s="92"/>
      <c r="Y70" s="145"/>
      <c r="Z70" s="70"/>
      <c r="AA70" s="136"/>
      <c r="AB70" s="137"/>
    </row>
    <row r="71" spans="1:28" s="133" customFormat="1" ht="15.75">
      <c r="A71" s="424" t="s">
        <v>186</v>
      </c>
      <c r="B71" s="402" t="s">
        <v>74</v>
      </c>
      <c r="C71" s="403"/>
      <c r="D71" s="403">
        <v>10</v>
      </c>
      <c r="E71" s="403"/>
      <c r="F71" s="404"/>
      <c r="G71" s="392">
        <v>2</v>
      </c>
      <c r="H71" s="403">
        <f>G71*30</f>
        <v>60</v>
      </c>
      <c r="I71" s="412">
        <f>J71+K71+L71</f>
        <v>6</v>
      </c>
      <c r="J71" s="403">
        <v>4</v>
      </c>
      <c r="K71" s="403"/>
      <c r="L71" s="668">
        <v>2</v>
      </c>
      <c r="M71" s="672">
        <f>H71-I71</f>
        <v>54</v>
      </c>
      <c r="N71" s="393"/>
      <c r="O71" s="394"/>
      <c r="P71" s="394"/>
      <c r="Q71" s="394"/>
      <c r="R71" s="394"/>
      <c r="S71" s="395"/>
      <c r="T71" s="410"/>
      <c r="U71" s="408"/>
      <c r="V71" s="401"/>
      <c r="W71" s="407" t="s">
        <v>260</v>
      </c>
      <c r="X71" s="410"/>
      <c r="Y71" s="401"/>
      <c r="Z71" s="407"/>
      <c r="AA71" s="421"/>
      <c r="AB71" s="422"/>
    </row>
    <row r="72" spans="1:28" s="117" customFormat="1" ht="15.75">
      <c r="A72" s="108" t="s">
        <v>187</v>
      </c>
      <c r="B72" s="411" t="s">
        <v>43</v>
      </c>
      <c r="C72" s="403">
        <v>12</v>
      </c>
      <c r="D72" s="403"/>
      <c r="E72" s="403"/>
      <c r="F72" s="404"/>
      <c r="G72" s="405">
        <v>3.5</v>
      </c>
      <c r="H72" s="403">
        <f>G72*30</f>
        <v>105</v>
      </c>
      <c r="I72" s="403">
        <f>J72+K72+L72</f>
        <v>4</v>
      </c>
      <c r="J72" s="403">
        <v>4</v>
      </c>
      <c r="K72" s="403"/>
      <c r="L72" s="666"/>
      <c r="M72" s="672">
        <f>H72-I72</f>
        <v>101</v>
      </c>
      <c r="N72" s="393"/>
      <c r="O72" s="394"/>
      <c r="P72" s="394"/>
      <c r="Q72" s="394"/>
      <c r="R72" s="394"/>
      <c r="S72" s="395"/>
      <c r="T72" s="410"/>
      <c r="U72" s="408"/>
      <c r="V72" s="401"/>
      <c r="W72" s="407"/>
      <c r="X72" s="410"/>
      <c r="Y72" s="401" t="s">
        <v>249</v>
      </c>
      <c r="Z72" s="70"/>
      <c r="AA72" s="70"/>
      <c r="AB72" s="116"/>
    </row>
    <row r="73" spans="1:28" s="117" customFormat="1" ht="15.75">
      <c r="A73" s="108" t="s">
        <v>188</v>
      </c>
      <c r="B73" s="109" t="s">
        <v>37</v>
      </c>
      <c r="C73" s="110"/>
      <c r="D73" s="110"/>
      <c r="E73" s="110"/>
      <c r="F73" s="111"/>
      <c r="G73" s="112">
        <f>G74+G75</f>
        <v>4</v>
      </c>
      <c r="H73" s="112">
        <f>H74+H75</f>
        <v>120</v>
      </c>
      <c r="I73" s="113"/>
      <c r="J73" s="113"/>
      <c r="K73" s="113"/>
      <c r="L73" s="125"/>
      <c r="M73" s="673"/>
      <c r="N73" s="126"/>
      <c r="O73" s="113"/>
      <c r="P73" s="113"/>
      <c r="Q73" s="113"/>
      <c r="R73" s="113"/>
      <c r="S73" s="127"/>
      <c r="T73" s="80"/>
      <c r="U73" s="115"/>
      <c r="V73" s="108"/>
      <c r="W73" s="70"/>
      <c r="X73" s="80"/>
      <c r="Y73" s="108"/>
      <c r="Z73" s="70"/>
      <c r="AA73" s="70"/>
      <c r="AB73" s="116"/>
    </row>
    <row r="74" spans="1:28" s="117" customFormat="1" ht="18.75" customHeight="1">
      <c r="A74" s="108"/>
      <c r="B74" s="124" t="s">
        <v>73</v>
      </c>
      <c r="C74" s="110"/>
      <c r="D74" s="110"/>
      <c r="E74" s="110"/>
      <c r="F74" s="111"/>
      <c r="G74" s="112">
        <v>1</v>
      </c>
      <c r="H74" s="110">
        <f>G74*30</f>
        <v>30</v>
      </c>
      <c r="I74" s="110"/>
      <c r="J74" s="110"/>
      <c r="K74" s="110"/>
      <c r="L74" s="125"/>
      <c r="M74" s="671"/>
      <c r="N74" s="77"/>
      <c r="O74" s="78"/>
      <c r="P74" s="78"/>
      <c r="Q74" s="78"/>
      <c r="R74" s="78"/>
      <c r="S74" s="79"/>
      <c r="T74" s="80"/>
      <c r="U74" s="115"/>
      <c r="V74" s="108"/>
      <c r="W74" s="70"/>
      <c r="X74" s="80"/>
      <c r="Y74" s="108"/>
      <c r="Z74" s="70"/>
      <c r="AA74" s="70"/>
      <c r="AB74" s="116"/>
    </row>
    <row r="75" spans="1:28" s="133" customFormat="1" ht="21" customHeight="1">
      <c r="A75" s="401" t="s">
        <v>189</v>
      </c>
      <c r="B75" s="402" t="s">
        <v>74</v>
      </c>
      <c r="C75" s="403"/>
      <c r="D75" s="412">
        <v>12</v>
      </c>
      <c r="E75" s="412"/>
      <c r="F75" s="404"/>
      <c r="G75" s="405">
        <v>3</v>
      </c>
      <c r="H75" s="403">
        <f>G75*30</f>
        <v>90</v>
      </c>
      <c r="I75" s="403">
        <f>J75+K75+L75</f>
        <v>4</v>
      </c>
      <c r="J75" s="403">
        <v>4</v>
      </c>
      <c r="K75" s="403"/>
      <c r="L75" s="666"/>
      <c r="M75" s="672">
        <f>H75-I75</f>
        <v>86</v>
      </c>
      <c r="N75" s="393"/>
      <c r="O75" s="394"/>
      <c r="P75" s="394"/>
      <c r="Q75" s="394"/>
      <c r="R75" s="394"/>
      <c r="S75" s="395"/>
      <c r="T75" s="410"/>
      <c r="U75" s="408"/>
      <c r="V75" s="401"/>
      <c r="W75" s="407"/>
      <c r="X75" s="410"/>
      <c r="Y75" s="401" t="s">
        <v>249</v>
      </c>
      <c r="Z75" s="407"/>
      <c r="AA75" s="407"/>
      <c r="AB75" s="409"/>
    </row>
    <row r="76" spans="1:28" s="117" customFormat="1" ht="19.5" customHeight="1">
      <c r="A76" s="108" t="s">
        <v>190</v>
      </c>
      <c r="B76" s="109" t="s">
        <v>75</v>
      </c>
      <c r="C76" s="110"/>
      <c r="D76" s="110"/>
      <c r="E76" s="110"/>
      <c r="F76" s="111"/>
      <c r="G76" s="112">
        <f>G77+G78</f>
        <v>3</v>
      </c>
      <c r="H76" s="112">
        <f>H77+H78</f>
        <v>90</v>
      </c>
      <c r="I76" s="110"/>
      <c r="J76" s="110"/>
      <c r="K76" s="110"/>
      <c r="L76" s="114"/>
      <c r="M76" s="671"/>
      <c r="N76" s="77"/>
      <c r="O76" s="78"/>
      <c r="P76" s="78"/>
      <c r="Q76" s="78"/>
      <c r="R76" s="78"/>
      <c r="S76" s="79"/>
      <c r="T76" s="80"/>
      <c r="U76" s="115"/>
      <c r="V76" s="108"/>
      <c r="W76" s="70"/>
      <c r="X76" s="80"/>
      <c r="Y76" s="111"/>
      <c r="Z76" s="70"/>
      <c r="AA76" s="70"/>
      <c r="AB76" s="116"/>
    </row>
    <row r="77" spans="1:28" s="117" customFormat="1" ht="16.5" customHeight="1">
      <c r="A77" s="108"/>
      <c r="B77" s="124" t="s">
        <v>73</v>
      </c>
      <c r="C77" s="110"/>
      <c r="D77" s="110"/>
      <c r="E77" s="110"/>
      <c r="F77" s="111"/>
      <c r="G77" s="112">
        <v>1</v>
      </c>
      <c r="H77" s="110">
        <f>G77*30</f>
        <v>30</v>
      </c>
      <c r="I77" s="110"/>
      <c r="J77" s="110"/>
      <c r="K77" s="110"/>
      <c r="L77" s="114"/>
      <c r="M77" s="671"/>
      <c r="N77" s="77"/>
      <c r="O77" s="78"/>
      <c r="P77" s="78"/>
      <c r="Q77" s="78"/>
      <c r="R77" s="78"/>
      <c r="S77" s="79"/>
      <c r="T77" s="32"/>
      <c r="U77" s="115"/>
      <c r="V77" s="145"/>
      <c r="W77" s="19"/>
      <c r="X77" s="115"/>
      <c r="Y77" s="146"/>
      <c r="Z77" s="19"/>
      <c r="AA77" s="19"/>
      <c r="AB77" s="123"/>
    </row>
    <row r="78" spans="1:28" s="133" customFormat="1" ht="16.5" customHeight="1">
      <c r="A78" s="401" t="s">
        <v>191</v>
      </c>
      <c r="B78" s="402" t="s">
        <v>74</v>
      </c>
      <c r="C78" s="403">
        <v>10</v>
      </c>
      <c r="D78" s="403"/>
      <c r="E78" s="403"/>
      <c r="F78" s="404"/>
      <c r="G78" s="405">
        <v>2</v>
      </c>
      <c r="H78" s="403">
        <f>G78*30</f>
        <v>60</v>
      </c>
      <c r="I78" s="403">
        <f>J78+K78+L78</f>
        <v>4</v>
      </c>
      <c r="J78" s="403">
        <v>4</v>
      </c>
      <c r="K78" s="403"/>
      <c r="L78" s="406">
        <v>0</v>
      </c>
      <c r="M78" s="672">
        <f>H78-I78</f>
        <v>56</v>
      </c>
      <c r="N78" s="393"/>
      <c r="O78" s="394"/>
      <c r="P78" s="394"/>
      <c r="Q78" s="394"/>
      <c r="R78" s="394"/>
      <c r="S78" s="395"/>
      <c r="T78" s="410"/>
      <c r="U78" s="408"/>
      <c r="V78" s="401"/>
      <c r="W78" s="407" t="s">
        <v>249</v>
      </c>
      <c r="X78" s="408"/>
      <c r="Y78" s="425"/>
      <c r="Z78" s="371"/>
      <c r="AA78" s="371"/>
      <c r="AB78" s="426"/>
    </row>
    <row r="79" spans="1:28" s="117" customFormat="1" ht="38.25" customHeight="1">
      <c r="A79" s="108" t="s">
        <v>192</v>
      </c>
      <c r="B79" s="128" t="s">
        <v>193</v>
      </c>
      <c r="C79" s="110"/>
      <c r="D79" s="110"/>
      <c r="E79" s="110"/>
      <c r="F79" s="111"/>
      <c r="G79" s="112">
        <f>G80+G81+G82</f>
        <v>4</v>
      </c>
      <c r="H79" s="73">
        <f>G79*36</f>
        <v>144</v>
      </c>
      <c r="I79" s="113"/>
      <c r="J79" s="113"/>
      <c r="K79" s="113"/>
      <c r="L79" s="125"/>
      <c r="M79" s="673"/>
      <c r="N79" s="126"/>
      <c r="O79" s="113"/>
      <c r="P79" s="113"/>
      <c r="Q79" s="113"/>
      <c r="R79" s="113"/>
      <c r="S79" s="127"/>
      <c r="T79" s="80"/>
      <c r="U79" s="115"/>
      <c r="V79" s="118"/>
      <c r="W79" s="19"/>
      <c r="X79" s="92"/>
      <c r="Y79" s="146"/>
      <c r="Z79" s="19"/>
      <c r="AA79" s="19"/>
      <c r="AB79" s="123"/>
    </row>
    <row r="80" spans="1:28" s="117" customFormat="1" ht="31.5" customHeight="1">
      <c r="A80" s="108"/>
      <c r="B80" s="147" t="s">
        <v>122</v>
      </c>
      <c r="C80" s="148"/>
      <c r="D80" s="149"/>
      <c r="E80" s="149"/>
      <c r="F80" s="148"/>
      <c r="G80" s="150">
        <v>2</v>
      </c>
      <c r="H80" s="149">
        <f>G80*30</f>
        <v>60</v>
      </c>
      <c r="I80" s="113"/>
      <c r="J80" s="113"/>
      <c r="K80" s="113"/>
      <c r="L80" s="125"/>
      <c r="M80" s="673"/>
      <c r="N80" s="126"/>
      <c r="O80" s="113"/>
      <c r="P80" s="113"/>
      <c r="Q80" s="113"/>
      <c r="R80" s="113"/>
      <c r="S80" s="127"/>
      <c r="T80" s="32"/>
      <c r="U80" s="115"/>
      <c r="V80" s="118"/>
      <c r="W80" s="19"/>
      <c r="X80" s="92"/>
      <c r="Y80" s="146"/>
      <c r="Z80" s="19"/>
      <c r="AA80" s="19"/>
      <c r="AB80" s="123"/>
    </row>
    <row r="81" spans="1:28" s="117" customFormat="1" ht="16.5" customHeight="1">
      <c r="A81" s="108"/>
      <c r="B81" s="124" t="s">
        <v>73</v>
      </c>
      <c r="C81" s="110"/>
      <c r="D81" s="110"/>
      <c r="E81" s="110"/>
      <c r="F81" s="111"/>
      <c r="G81" s="112">
        <v>0.5</v>
      </c>
      <c r="H81" s="73">
        <f>G81*30</f>
        <v>15</v>
      </c>
      <c r="I81" s="110"/>
      <c r="J81" s="110"/>
      <c r="K81" s="110"/>
      <c r="L81" s="114"/>
      <c r="M81" s="671"/>
      <c r="N81" s="77"/>
      <c r="O81" s="78"/>
      <c r="P81" s="78"/>
      <c r="Q81" s="78"/>
      <c r="R81" s="78"/>
      <c r="S81" s="79"/>
      <c r="T81" s="32"/>
      <c r="U81" s="115"/>
      <c r="V81" s="118"/>
      <c r="W81" s="19"/>
      <c r="X81" s="92"/>
      <c r="Y81" s="146"/>
      <c r="Z81" s="19"/>
      <c r="AA81" s="19"/>
      <c r="AB81" s="123"/>
    </row>
    <row r="82" spans="1:28" s="133" customFormat="1" ht="16.5" customHeight="1">
      <c r="A82" s="401" t="s">
        <v>194</v>
      </c>
      <c r="B82" s="402" t="s">
        <v>74</v>
      </c>
      <c r="C82" s="403">
        <v>13</v>
      </c>
      <c r="D82" s="403"/>
      <c r="E82" s="403"/>
      <c r="F82" s="404"/>
      <c r="G82" s="405">
        <v>1.5</v>
      </c>
      <c r="H82" s="392">
        <f>G82*30</f>
        <v>45</v>
      </c>
      <c r="I82" s="403">
        <v>4</v>
      </c>
      <c r="J82" s="403">
        <v>4</v>
      </c>
      <c r="K82" s="403"/>
      <c r="L82" s="406"/>
      <c r="M82" s="672">
        <f>H82-I82</f>
        <v>41</v>
      </c>
      <c r="N82" s="393"/>
      <c r="O82" s="394"/>
      <c r="P82" s="394"/>
      <c r="Q82" s="394"/>
      <c r="R82" s="394"/>
      <c r="S82" s="395"/>
      <c r="T82" s="383"/>
      <c r="U82" s="408"/>
      <c r="V82" s="427"/>
      <c r="W82" s="371"/>
      <c r="X82" s="428"/>
      <c r="Y82" s="425"/>
      <c r="Z82" s="371" t="s">
        <v>249</v>
      </c>
      <c r="AA82" s="371"/>
      <c r="AB82" s="426"/>
    </row>
    <row r="83" spans="1:28" s="37" customFormat="1" ht="15.75">
      <c r="A83" s="108" t="s">
        <v>195</v>
      </c>
      <c r="B83" s="109" t="s">
        <v>45</v>
      </c>
      <c r="C83" s="78"/>
      <c r="D83" s="78"/>
      <c r="E83" s="78"/>
      <c r="F83" s="73"/>
      <c r="G83" s="112">
        <v>5</v>
      </c>
      <c r="H83" s="112">
        <f>H84+H85</f>
        <v>150</v>
      </c>
      <c r="I83" s="139"/>
      <c r="J83" s="139"/>
      <c r="K83" s="139"/>
      <c r="L83" s="140"/>
      <c r="M83" s="674"/>
      <c r="N83" s="141"/>
      <c r="O83" s="139"/>
      <c r="P83" s="139"/>
      <c r="Q83" s="139"/>
      <c r="R83" s="139"/>
      <c r="S83" s="142"/>
      <c r="T83" s="32"/>
      <c r="U83" s="115"/>
      <c r="V83" s="118"/>
      <c r="W83" s="19"/>
      <c r="X83" s="80"/>
      <c r="Y83" s="108"/>
      <c r="Z83" s="134"/>
      <c r="AA83" s="134"/>
      <c r="AB83" s="135"/>
    </row>
    <row r="84" spans="1:28" s="37" customFormat="1" ht="15.75">
      <c r="A84" s="108"/>
      <c r="B84" s="124" t="s">
        <v>73</v>
      </c>
      <c r="C84" s="78"/>
      <c r="D84" s="78"/>
      <c r="E84" s="78"/>
      <c r="F84" s="73"/>
      <c r="G84" s="112">
        <v>3</v>
      </c>
      <c r="H84" s="73">
        <f>G84*30</f>
        <v>90</v>
      </c>
      <c r="I84" s="78"/>
      <c r="J84" s="73"/>
      <c r="K84" s="73"/>
      <c r="L84" s="114"/>
      <c r="M84" s="671"/>
      <c r="N84" s="77"/>
      <c r="O84" s="78"/>
      <c r="P84" s="78"/>
      <c r="Q84" s="78"/>
      <c r="R84" s="78"/>
      <c r="S84" s="79"/>
      <c r="T84" s="80"/>
      <c r="U84" s="115"/>
      <c r="V84" s="108"/>
      <c r="W84" s="70"/>
      <c r="X84" s="80"/>
      <c r="Y84" s="108"/>
      <c r="Z84" s="136"/>
      <c r="AA84" s="136"/>
      <c r="AB84" s="137"/>
    </row>
    <row r="85" spans="1:28" s="133" customFormat="1" ht="17.25" customHeight="1">
      <c r="A85" s="401" t="s">
        <v>196</v>
      </c>
      <c r="B85" s="402" t="s">
        <v>74</v>
      </c>
      <c r="C85" s="394">
        <v>13</v>
      </c>
      <c r="D85" s="394"/>
      <c r="E85" s="394"/>
      <c r="F85" s="392"/>
      <c r="G85" s="405">
        <v>2</v>
      </c>
      <c r="H85" s="392">
        <f>G85*30</f>
        <v>60</v>
      </c>
      <c r="I85" s="394">
        <f>J85+K85+L85</f>
        <v>6</v>
      </c>
      <c r="J85" s="392">
        <v>4</v>
      </c>
      <c r="K85" s="392"/>
      <c r="L85" s="406">
        <v>2</v>
      </c>
      <c r="M85" s="672">
        <f>H85-I85</f>
        <v>54</v>
      </c>
      <c r="N85" s="393"/>
      <c r="O85" s="394"/>
      <c r="P85" s="394"/>
      <c r="Q85" s="394"/>
      <c r="R85" s="394"/>
      <c r="S85" s="395"/>
      <c r="T85" s="410"/>
      <c r="U85" s="408"/>
      <c r="V85" s="401"/>
      <c r="W85" s="407"/>
      <c r="X85" s="410"/>
      <c r="Y85" s="401"/>
      <c r="Z85" s="407" t="s">
        <v>260</v>
      </c>
      <c r="AA85" s="421"/>
      <c r="AB85" s="422"/>
    </row>
    <row r="86" spans="1:28" s="117" customFormat="1" ht="15.75">
      <c r="A86" s="108" t="s">
        <v>197</v>
      </c>
      <c r="B86" s="109" t="s">
        <v>69</v>
      </c>
      <c r="C86" s="110"/>
      <c r="D86" s="110"/>
      <c r="E86" s="110"/>
      <c r="F86" s="111"/>
      <c r="G86" s="112">
        <f>G87+G88</f>
        <v>3.5</v>
      </c>
      <c r="H86" s="112">
        <f>H87+H88</f>
        <v>105</v>
      </c>
      <c r="I86" s="113"/>
      <c r="J86" s="113"/>
      <c r="K86" s="113"/>
      <c r="L86" s="125"/>
      <c r="M86" s="671"/>
      <c r="N86" s="77"/>
      <c r="O86" s="78"/>
      <c r="P86" s="78"/>
      <c r="Q86" s="78"/>
      <c r="R86" s="78"/>
      <c r="S86" s="79"/>
      <c r="T86" s="80"/>
      <c r="U86" s="115"/>
      <c r="V86" s="108"/>
      <c r="W86" s="70"/>
      <c r="X86" s="80"/>
      <c r="Y86" s="108"/>
      <c r="Z86" s="70"/>
      <c r="AA86" s="70"/>
      <c r="AB86" s="116"/>
    </row>
    <row r="87" spans="1:28" s="117" customFormat="1" ht="15.75">
      <c r="A87" s="108"/>
      <c r="B87" s="124" t="s">
        <v>73</v>
      </c>
      <c r="C87" s="110"/>
      <c r="D87" s="110"/>
      <c r="E87" s="110"/>
      <c r="F87" s="111"/>
      <c r="G87" s="112">
        <v>1.5</v>
      </c>
      <c r="H87" s="110">
        <f>G87*30</f>
        <v>45</v>
      </c>
      <c r="I87" s="110"/>
      <c r="J87" s="110"/>
      <c r="K87" s="110"/>
      <c r="L87" s="114"/>
      <c r="M87" s="671"/>
      <c r="N87" s="77"/>
      <c r="O87" s="78"/>
      <c r="P87" s="78"/>
      <c r="Q87" s="78"/>
      <c r="R87" s="78"/>
      <c r="S87" s="79"/>
      <c r="T87" s="80"/>
      <c r="U87" s="115"/>
      <c r="V87" s="108"/>
      <c r="W87" s="70"/>
      <c r="X87" s="80"/>
      <c r="Y87" s="108"/>
      <c r="Z87" s="70"/>
      <c r="AA87" s="70"/>
      <c r="AB87" s="116"/>
    </row>
    <row r="88" spans="1:28" s="133" customFormat="1" ht="15.75">
      <c r="A88" s="401" t="s">
        <v>198</v>
      </c>
      <c r="B88" s="402" t="s">
        <v>74</v>
      </c>
      <c r="C88" s="403"/>
      <c r="D88" s="429">
        <v>7</v>
      </c>
      <c r="E88" s="429"/>
      <c r="F88" s="404"/>
      <c r="G88" s="405">
        <v>2</v>
      </c>
      <c r="H88" s="403">
        <f>G88*30</f>
        <v>60</v>
      </c>
      <c r="I88" s="403">
        <f>J88+K88+L88</f>
        <v>4</v>
      </c>
      <c r="J88" s="403">
        <v>4</v>
      </c>
      <c r="K88" s="403"/>
      <c r="L88" s="406"/>
      <c r="M88" s="672">
        <f>H88-I88</f>
        <v>56</v>
      </c>
      <c r="N88" s="393"/>
      <c r="O88" s="394"/>
      <c r="P88" s="394"/>
      <c r="Q88" s="394"/>
      <c r="R88" s="394"/>
      <c r="S88" s="395"/>
      <c r="T88" s="410" t="s">
        <v>249</v>
      </c>
      <c r="U88" s="408"/>
      <c r="V88" s="401"/>
      <c r="W88" s="407"/>
      <c r="X88" s="410"/>
      <c r="Y88" s="401"/>
      <c r="Z88" s="407"/>
      <c r="AA88" s="407"/>
      <c r="AB88" s="409"/>
    </row>
    <row r="89" spans="1:28" s="117" customFormat="1" ht="15.75">
      <c r="A89" s="108" t="s">
        <v>199</v>
      </c>
      <c r="B89" s="109" t="s">
        <v>42</v>
      </c>
      <c r="C89" s="110"/>
      <c r="D89" s="110"/>
      <c r="E89" s="110"/>
      <c r="F89" s="111"/>
      <c r="G89" s="112">
        <f>G90+G91</f>
        <v>5</v>
      </c>
      <c r="H89" s="112">
        <f>H90+H91</f>
        <v>150</v>
      </c>
      <c r="I89" s="113"/>
      <c r="J89" s="113"/>
      <c r="K89" s="113"/>
      <c r="L89" s="125"/>
      <c r="M89" s="673"/>
      <c r="N89" s="126"/>
      <c r="O89" s="113"/>
      <c r="P89" s="113"/>
      <c r="Q89" s="113"/>
      <c r="R89" s="113"/>
      <c r="S89" s="127"/>
      <c r="T89" s="80"/>
      <c r="U89" s="115"/>
      <c r="V89" s="108"/>
      <c r="W89" s="70"/>
      <c r="X89" s="80"/>
      <c r="Y89" s="108"/>
      <c r="Z89" s="70"/>
      <c r="AA89" s="70"/>
      <c r="AB89" s="116"/>
    </row>
    <row r="90" spans="1:28" s="117" customFormat="1" ht="15.75">
      <c r="A90" s="108"/>
      <c r="B90" s="124" t="s">
        <v>73</v>
      </c>
      <c r="C90" s="110"/>
      <c r="D90" s="110"/>
      <c r="E90" s="110"/>
      <c r="F90" s="111"/>
      <c r="G90" s="112">
        <v>2</v>
      </c>
      <c r="H90" s="110">
        <f>G90*30</f>
        <v>60</v>
      </c>
      <c r="I90" s="110"/>
      <c r="J90" s="110"/>
      <c r="K90" s="110"/>
      <c r="L90" s="125"/>
      <c r="M90" s="671"/>
      <c r="N90" s="77"/>
      <c r="O90" s="78"/>
      <c r="P90" s="78"/>
      <c r="Q90" s="78"/>
      <c r="R90" s="78"/>
      <c r="S90" s="79"/>
      <c r="T90" s="80"/>
      <c r="U90" s="115"/>
      <c r="V90" s="108"/>
      <c r="W90" s="70"/>
      <c r="X90" s="80"/>
      <c r="Y90" s="108"/>
      <c r="Z90" s="70"/>
      <c r="AA90" s="70"/>
      <c r="AB90" s="116"/>
    </row>
    <row r="91" spans="1:28" s="133" customFormat="1" ht="15.75">
      <c r="A91" s="401" t="s">
        <v>200</v>
      </c>
      <c r="B91" s="402" t="s">
        <v>74</v>
      </c>
      <c r="C91" s="403">
        <v>10</v>
      </c>
      <c r="D91" s="403"/>
      <c r="E91" s="403"/>
      <c r="F91" s="404"/>
      <c r="G91" s="405">
        <v>3</v>
      </c>
      <c r="H91" s="403">
        <f>G91*30</f>
        <v>90</v>
      </c>
      <c r="I91" s="403">
        <f>J91+K91+L91</f>
        <v>6</v>
      </c>
      <c r="J91" s="403">
        <v>4</v>
      </c>
      <c r="K91" s="403"/>
      <c r="L91" s="668">
        <v>2</v>
      </c>
      <c r="M91" s="672">
        <f>H91-I91</f>
        <v>84</v>
      </c>
      <c r="N91" s="393"/>
      <c r="O91" s="394"/>
      <c r="P91" s="394"/>
      <c r="Q91" s="394"/>
      <c r="R91" s="394"/>
      <c r="S91" s="395"/>
      <c r="T91" s="410"/>
      <c r="U91" s="408"/>
      <c r="V91" s="401"/>
      <c r="W91" s="407" t="s">
        <v>260</v>
      </c>
      <c r="X91" s="410"/>
      <c r="Y91" s="401"/>
      <c r="Z91" s="407"/>
      <c r="AA91" s="407"/>
      <c r="AB91" s="409"/>
    </row>
    <row r="92" spans="1:28" s="117" customFormat="1" ht="15.75">
      <c r="A92" s="108" t="s">
        <v>201</v>
      </c>
      <c r="B92" s="109" t="s">
        <v>84</v>
      </c>
      <c r="C92" s="110"/>
      <c r="D92" s="113"/>
      <c r="E92" s="113"/>
      <c r="F92" s="111"/>
      <c r="G92" s="112">
        <f>G93+G94</f>
        <v>3</v>
      </c>
      <c r="H92" s="112">
        <f>H93+H94</f>
        <v>90</v>
      </c>
      <c r="I92" s="110"/>
      <c r="J92" s="110"/>
      <c r="K92" s="110"/>
      <c r="L92" s="114"/>
      <c r="M92" s="671"/>
      <c r="N92" s="77"/>
      <c r="O92" s="78"/>
      <c r="P92" s="78"/>
      <c r="Q92" s="78"/>
      <c r="R92" s="78"/>
      <c r="S92" s="79"/>
      <c r="T92" s="80"/>
      <c r="U92" s="115"/>
      <c r="V92" s="145"/>
      <c r="W92" s="70"/>
      <c r="X92" s="80"/>
      <c r="Y92" s="108"/>
      <c r="Z92" s="70"/>
      <c r="AA92" s="70"/>
      <c r="AB92" s="116"/>
    </row>
    <row r="93" spans="1:28" s="117" customFormat="1" ht="15.75">
      <c r="A93" s="108"/>
      <c r="B93" s="124" t="s">
        <v>73</v>
      </c>
      <c r="C93" s="110"/>
      <c r="D93" s="113"/>
      <c r="E93" s="113"/>
      <c r="F93" s="111"/>
      <c r="G93" s="112">
        <v>1</v>
      </c>
      <c r="H93" s="110">
        <f>G93*30</f>
        <v>30</v>
      </c>
      <c r="I93" s="110"/>
      <c r="J93" s="110"/>
      <c r="K93" s="110"/>
      <c r="L93" s="114"/>
      <c r="M93" s="671"/>
      <c r="N93" s="77"/>
      <c r="O93" s="78"/>
      <c r="P93" s="78"/>
      <c r="Q93" s="78"/>
      <c r="R93" s="78"/>
      <c r="S93" s="79"/>
      <c r="T93" s="80"/>
      <c r="U93" s="92"/>
      <c r="V93" s="145"/>
      <c r="W93" s="70"/>
      <c r="X93" s="115"/>
      <c r="Y93" s="145"/>
      <c r="Z93" s="70"/>
      <c r="AA93" s="70"/>
      <c r="AB93" s="116"/>
    </row>
    <row r="94" spans="1:28" s="133" customFormat="1" ht="15.75">
      <c r="A94" s="401" t="s">
        <v>202</v>
      </c>
      <c r="B94" s="402" t="s">
        <v>74</v>
      </c>
      <c r="C94" s="403"/>
      <c r="D94" s="412">
        <v>12</v>
      </c>
      <c r="E94" s="412"/>
      <c r="F94" s="404"/>
      <c r="G94" s="405">
        <v>2</v>
      </c>
      <c r="H94" s="403">
        <f>G94*30</f>
        <v>60</v>
      </c>
      <c r="I94" s="403">
        <v>4</v>
      </c>
      <c r="J94" s="403">
        <v>4</v>
      </c>
      <c r="K94" s="403"/>
      <c r="L94" s="406"/>
      <c r="M94" s="672">
        <f>H94-I94</f>
        <v>56</v>
      </c>
      <c r="N94" s="393"/>
      <c r="O94" s="394"/>
      <c r="P94" s="394"/>
      <c r="Q94" s="394"/>
      <c r="R94" s="394"/>
      <c r="S94" s="395"/>
      <c r="T94" s="410"/>
      <c r="U94" s="408"/>
      <c r="V94" s="430"/>
      <c r="W94" s="407"/>
      <c r="X94" s="431"/>
      <c r="Y94" s="401" t="s">
        <v>249</v>
      </c>
      <c r="Z94" s="407"/>
      <c r="AA94" s="407"/>
      <c r="AB94" s="409"/>
    </row>
    <row r="95" spans="1:28" s="37" customFormat="1" ht="15.75">
      <c r="A95" s="143" t="s">
        <v>203</v>
      </c>
      <c r="B95" s="109" t="s">
        <v>50</v>
      </c>
      <c r="C95" s="110"/>
      <c r="D95" s="110"/>
      <c r="E95" s="110"/>
      <c r="F95" s="111"/>
      <c r="G95" s="144">
        <f>G96+G97</f>
        <v>5</v>
      </c>
      <c r="H95" s="144">
        <f>H96+H97</f>
        <v>150</v>
      </c>
      <c r="I95" s="73"/>
      <c r="J95" s="73"/>
      <c r="K95" s="73"/>
      <c r="L95" s="74"/>
      <c r="M95" s="675"/>
      <c r="N95" s="72"/>
      <c r="O95" s="73"/>
      <c r="P95" s="73"/>
      <c r="Q95" s="73"/>
      <c r="R95" s="73"/>
      <c r="S95" s="75"/>
      <c r="T95" s="80"/>
      <c r="U95" s="115"/>
      <c r="V95" s="108"/>
      <c r="W95" s="70"/>
      <c r="X95" s="80"/>
      <c r="Y95" s="108"/>
      <c r="Z95" s="70"/>
      <c r="AA95" s="136"/>
      <c r="AB95" s="137"/>
    </row>
    <row r="96" spans="1:28" s="37" customFormat="1" ht="15.75">
      <c r="A96" s="143"/>
      <c r="B96" s="124" t="s">
        <v>73</v>
      </c>
      <c r="C96" s="110"/>
      <c r="D96" s="110"/>
      <c r="E96" s="110"/>
      <c r="F96" s="111"/>
      <c r="G96" s="73">
        <v>3</v>
      </c>
      <c r="H96" s="110">
        <f>G96*30</f>
        <v>90</v>
      </c>
      <c r="I96" s="113"/>
      <c r="J96" s="110"/>
      <c r="K96" s="110"/>
      <c r="L96" s="667"/>
      <c r="M96" s="671"/>
      <c r="N96" s="77"/>
      <c r="O96" s="78"/>
      <c r="P96" s="78"/>
      <c r="Q96" s="78"/>
      <c r="R96" s="78"/>
      <c r="S96" s="79"/>
      <c r="T96" s="80"/>
      <c r="U96" s="115"/>
      <c r="V96" s="108"/>
      <c r="W96" s="70"/>
      <c r="X96" s="80"/>
      <c r="Y96" s="108"/>
      <c r="Z96" s="70"/>
      <c r="AA96" s="136"/>
      <c r="AB96" s="137"/>
    </row>
    <row r="97" spans="1:28" s="133" customFormat="1" ht="15.75">
      <c r="A97" s="424" t="s">
        <v>204</v>
      </c>
      <c r="B97" s="402" t="s">
        <v>74</v>
      </c>
      <c r="C97" s="394">
        <v>13</v>
      </c>
      <c r="D97" s="403"/>
      <c r="E97" s="403"/>
      <c r="F97" s="404"/>
      <c r="G97" s="392">
        <v>2</v>
      </c>
      <c r="H97" s="403">
        <f>G97*30</f>
        <v>60</v>
      </c>
      <c r="I97" s="412">
        <f>J97+K97+L97</f>
        <v>6</v>
      </c>
      <c r="J97" s="403">
        <v>4</v>
      </c>
      <c r="K97" s="403"/>
      <c r="L97" s="668">
        <v>2</v>
      </c>
      <c r="M97" s="672">
        <f>H97-I97</f>
        <v>54</v>
      </c>
      <c r="N97" s="393"/>
      <c r="O97" s="394"/>
      <c r="P97" s="394"/>
      <c r="Q97" s="394"/>
      <c r="R97" s="394"/>
      <c r="S97" s="395"/>
      <c r="T97" s="410"/>
      <c r="U97" s="408"/>
      <c r="V97" s="401"/>
      <c r="W97" s="407"/>
      <c r="X97" s="410"/>
      <c r="Y97" s="401"/>
      <c r="Z97" s="407" t="s">
        <v>260</v>
      </c>
      <c r="AA97" s="421"/>
      <c r="AB97" s="422"/>
    </row>
    <row r="98" spans="1:28" s="117" customFormat="1" ht="17.25" customHeight="1">
      <c r="A98" s="108" t="s">
        <v>205</v>
      </c>
      <c r="B98" s="109" t="s">
        <v>66</v>
      </c>
      <c r="C98" s="110"/>
      <c r="D98" s="110"/>
      <c r="E98" s="110"/>
      <c r="F98" s="111"/>
      <c r="G98" s="112">
        <f>G99+G100+G101</f>
        <v>10</v>
      </c>
      <c r="H98" s="112">
        <f>H99+H100+H101</f>
        <v>300</v>
      </c>
      <c r="I98" s="113"/>
      <c r="J98" s="113"/>
      <c r="K98" s="113"/>
      <c r="L98" s="125"/>
      <c r="M98" s="673"/>
      <c r="N98" s="126"/>
      <c r="O98" s="113"/>
      <c r="P98" s="113"/>
      <c r="Q98" s="113"/>
      <c r="R98" s="113"/>
      <c r="S98" s="127"/>
      <c r="T98" s="80"/>
      <c r="U98" s="115"/>
      <c r="V98" s="108"/>
      <c r="W98" s="70"/>
      <c r="X98" s="80"/>
      <c r="Y98" s="108"/>
      <c r="Z98" s="70"/>
      <c r="AA98" s="70"/>
      <c r="AB98" s="116"/>
    </row>
    <row r="99" spans="1:28" s="117" customFormat="1" ht="16.5" customHeight="1">
      <c r="A99" s="108"/>
      <c r="B99" s="124" t="s">
        <v>73</v>
      </c>
      <c r="C99" s="110"/>
      <c r="D99" s="110"/>
      <c r="E99" s="110"/>
      <c r="F99" s="111"/>
      <c r="G99" s="112">
        <v>3.5</v>
      </c>
      <c r="H99" s="110">
        <f>G99*30</f>
        <v>105</v>
      </c>
      <c r="I99" s="110"/>
      <c r="J99" s="110"/>
      <c r="K99" s="110"/>
      <c r="L99" s="667"/>
      <c r="M99" s="671"/>
      <c r="N99" s="77"/>
      <c r="O99" s="78"/>
      <c r="P99" s="78"/>
      <c r="Q99" s="78"/>
      <c r="R99" s="78"/>
      <c r="S99" s="79"/>
      <c r="T99" s="80"/>
      <c r="U99" s="115"/>
      <c r="V99" s="108"/>
      <c r="W99" s="70"/>
      <c r="X99" s="80"/>
      <c r="Y99" s="108"/>
      <c r="Z99" s="70"/>
      <c r="AA99" s="70"/>
      <c r="AB99" s="116"/>
    </row>
    <row r="100" spans="1:28" s="133" customFormat="1" ht="15.75">
      <c r="A100" s="401" t="s">
        <v>206</v>
      </c>
      <c r="B100" s="432" t="s">
        <v>113</v>
      </c>
      <c r="C100" s="429">
        <v>9</v>
      </c>
      <c r="D100" s="403"/>
      <c r="E100" s="403"/>
      <c r="F100" s="404"/>
      <c r="G100" s="405">
        <v>5.5</v>
      </c>
      <c r="H100" s="403">
        <f>G100*30</f>
        <v>165</v>
      </c>
      <c r="I100" s="403">
        <f>J100+K100+L100</f>
        <v>10</v>
      </c>
      <c r="J100" s="403">
        <v>8</v>
      </c>
      <c r="K100" s="403"/>
      <c r="L100" s="668">
        <v>2</v>
      </c>
      <c r="M100" s="672">
        <f>H100-I100</f>
        <v>155</v>
      </c>
      <c r="N100" s="393"/>
      <c r="O100" s="394"/>
      <c r="P100" s="394"/>
      <c r="Q100" s="394"/>
      <c r="R100" s="394"/>
      <c r="S100" s="395"/>
      <c r="T100" s="410"/>
      <c r="U100" s="407"/>
      <c r="V100" s="401" t="s">
        <v>258</v>
      </c>
      <c r="W100" s="407"/>
      <c r="X100" s="410"/>
      <c r="Y100" s="401"/>
      <c r="Z100" s="407"/>
      <c r="AA100" s="407"/>
      <c r="AB100" s="409"/>
    </row>
    <row r="101" spans="1:28" s="133" customFormat="1" ht="15.75">
      <c r="A101" s="401" t="s">
        <v>207</v>
      </c>
      <c r="B101" s="411" t="s">
        <v>67</v>
      </c>
      <c r="C101" s="394"/>
      <c r="D101" s="394"/>
      <c r="E101" s="394"/>
      <c r="F101" s="412">
        <v>12</v>
      </c>
      <c r="G101" s="405">
        <v>1</v>
      </c>
      <c r="H101" s="403">
        <f>G101*30</f>
        <v>30</v>
      </c>
      <c r="I101" s="403">
        <v>4</v>
      </c>
      <c r="J101" s="403"/>
      <c r="K101" s="403"/>
      <c r="L101" s="668">
        <v>4</v>
      </c>
      <c r="M101" s="672">
        <f>H101-I101</f>
        <v>26</v>
      </c>
      <c r="N101" s="393"/>
      <c r="O101" s="394"/>
      <c r="P101" s="394"/>
      <c r="Q101" s="394"/>
      <c r="R101" s="394"/>
      <c r="S101" s="395"/>
      <c r="T101" s="410"/>
      <c r="U101" s="408"/>
      <c r="V101" s="401"/>
      <c r="W101" s="407"/>
      <c r="X101" s="407"/>
      <c r="Y101" s="409" t="s">
        <v>249</v>
      </c>
      <c r="Z101" s="407"/>
      <c r="AA101" s="407"/>
      <c r="AB101" s="409"/>
    </row>
    <row r="102" spans="1:28" s="37" customFormat="1" ht="15.75">
      <c r="A102" s="143" t="s">
        <v>208</v>
      </c>
      <c r="B102" s="109" t="s">
        <v>47</v>
      </c>
      <c r="C102" s="110"/>
      <c r="D102" s="110"/>
      <c r="E102" s="110"/>
      <c r="F102" s="111"/>
      <c r="G102" s="152">
        <f>G103+G104+G105</f>
        <v>5</v>
      </c>
      <c r="H102" s="152">
        <f>H103+H104+H105</f>
        <v>150</v>
      </c>
      <c r="I102" s="73"/>
      <c r="J102" s="73"/>
      <c r="K102" s="73"/>
      <c r="L102" s="74"/>
      <c r="M102" s="675"/>
      <c r="N102" s="72"/>
      <c r="O102" s="73"/>
      <c r="P102" s="73"/>
      <c r="Q102" s="73"/>
      <c r="R102" s="73"/>
      <c r="S102" s="75"/>
      <c r="T102" s="153"/>
      <c r="U102" s="115"/>
      <c r="V102" s="108"/>
      <c r="W102" s="70"/>
      <c r="X102" s="80"/>
      <c r="Y102" s="108"/>
      <c r="Z102" s="70"/>
      <c r="AA102" s="70"/>
      <c r="AB102" s="116"/>
    </row>
    <row r="103" spans="1:28" s="37" customFormat="1" ht="15.75">
      <c r="A103" s="143"/>
      <c r="B103" s="124" t="s">
        <v>73</v>
      </c>
      <c r="C103" s="110"/>
      <c r="D103" s="110"/>
      <c r="E103" s="110"/>
      <c r="F103" s="111"/>
      <c r="G103" s="73">
        <v>2</v>
      </c>
      <c r="H103" s="110">
        <f aca="true" t="shared" si="4" ref="H103:H108">G103*30</f>
        <v>60</v>
      </c>
      <c r="I103" s="113"/>
      <c r="J103" s="110"/>
      <c r="K103" s="110"/>
      <c r="L103" s="667"/>
      <c r="M103" s="671"/>
      <c r="N103" s="77"/>
      <c r="O103" s="78"/>
      <c r="P103" s="78"/>
      <c r="Q103" s="78"/>
      <c r="R103" s="78"/>
      <c r="S103" s="79"/>
      <c r="T103" s="80"/>
      <c r="U103" s="115"/>
      <c r="V103" s="108"/>
      <c r="W103" s="70"/>
      <c r="X103" s="80"/>
      <c r="Y103" s="108"/>
      <c r="Z103" s="70"/>
      <c r="AA103" s="70"/>
      <c r="AB103" s="116"/>
    </row>
    <row r="104" spans="1:28" s="133" customFormat="1" ht="15.75">
      <c r="A104" s="424" t="s">
        <v>209</v>
      </c>
      <c r="B104" s="402" t="s">
        <v>74</v>
      </c>
      <c r="C104" s="403"/>
      <c r="D104" s="412">
        <v>12</v>
      </c>
      <c r="E104" s="412"/>
      <c r="F104" s="404"/>
      <c r="G104" s="392">
        <v>2</v>
      </c>
      <c r="H104" s="403">
        <f t="shared" si="4"/>
        <v>60</v>
      </c>
      <c r="I104" s="412">
        <f>J104+K104+L104</f>
        <v>6</v>
      </c>
      <c r="J104" s="403">
        <v>4</v>
      </c>
      <c r="K104" s="403"/>
      <c r="L104" s="668">
        <v>2</v>
      </c>
      <c r="M104" s="672">
        <f>H104-I104</f>
        <v>54</v>
      </c>
      <c r="N104" s="393"/>
      <c r="O104" s="394"/>
      <c r="P104" s="394"/>
      <c r="Q104" s="394"/>
      <c r="R104" s="394"/>
      <c r="S104" s="395"/>
      <c r="T104" s="410"/>
      <c r="U104" s="408"/>
      <c r="V104" s="430"/>
      <c r="W104" s="407"/>
      <c r="X104" s="408"/>
      <c r="Y104" s="401" t="s">
        <v>260</v>
      </c>
      <c r="Z104" s="407"/>
      <c r="AA104" s="407"/>
      <c r="AB104" s="409"/>
    </row>
    <row r="105" spans="1:28" s="133" customFormat="1" ht="31.5">
      <c r="A105" s="401" t="s">
        <v>210</v>
      </c>
      <c r="B105" s="411" t="s">
        <v>81</v>
      </c>
      <c r="C105" s="394"/>
      <c r="D105" s="394"/>
      <c r="E105" s="394"/>
      <c r="F105" s="392">
        <v>13</v>
      </c>
      <c r="G105" s="405">
        <v>1</v>
      </c>
      <c r="H105" s="392">
        <f t="shared" si="4"/>
        <v>30</v>
      </c>
      <c r="I105" s="412">
        <f>J105+K105+L105</f>
        <v>4</v>
      </c>
      <c r="J105" s="392"/>
      <c r="K105" s="392"/>
      <c r="L105" s="406">
        <v>4</v>
      </c>
      <c r="M105" s="672">
        <f>H105-I105</f>
        <v>26</v>
      </c>
      <c r="N105" s="393"/>
      <c r="O105" s="394"/>
      <c r="P105" s="394"/>
      <c r="Q105" s="394"/>
      <c r="R105" s="394"/>
      <c r="S105" s="395"/>
      <c r="T105" s="410"/>
      <c r="U105" s="408"/>
      <c r="V105" s="401"/>
      <c r="W105" s="407"/>
      <c r="X105" s="410"/>
      <c r="Y105" s="401"/>
      <c r="Z105" s="407" t="s">
        <v>249</v>
      </c>
      <c r="AA105" s="407"/>
      <c r="AB105" s="409"/>
    </row>
    <row r="106" spans="1:28" s="133" customFormat="1" ht="31.5">
      <c r="A106" s="108" t="s">
        <v>211</v>
      </c>
      <c r="B106" s="665" t="s">
        <v>265</v>
      </c>
      <c r="C106" s="433"/>
      <c r="D106" s="433"/>
      <c r="E106" s="433"/>
      <c r="F106" s="434"/>
      <c r="G106" s="664">
        <f>G107+G108</f>
        <v>7</v>
      </c>
      <c r="H106" s="392">
        <f t="shared" si="4"/>
        <v>210</v>
      </c>
      <c r="I106" s="415"/>
      <c r="J106" s="434"/>
      <c r="K106" s="434"/>
      <c r="L106" s="416"/>
      <c r="M106" s="672"/>
      <c r="N106" s="393"/>
      <c r="O106" s="394"/>
      <c r="P106" s="394"/>
      <c r="Q106" s="394"/>
      <c r="R106" s="394"/>
      <c r="S106" s="395"/>
      <c r="T106" s="398"/>
      <c r="U106" s="408"/>
      <c r="V106" s="430"/>
      <c r="W106" s="397"/>
      <c r="X106" s="428"/>
      <c r="Y106" s="430"/>
      <c r="Z106" s="397"/>
      <c r="AA106" s="397"/>
      <c r="AB106" s="418"/>
    </row>
    <row r="107" spans="1:28" s="133" customFormat="1" ht="15.75">
      <c r="A107" s="401"/>
      <c r="B107" s="124" t="s">
        <v>73</v>
      </c>
      <c r="C107" s="433"/>
      <c r="D107" s="433"/>
      <c r="E107" s="433"/>
      <c r="F107" s="434"/>
      <c r="G107" s="664">
        <v>1</v>
      </c>
      <c r="H107" s="392">
        <f t="shared" si="4"/>
        <v>30</v>
      </c>
      <c r="I107" s="415"/>
      <c r="J107" s="434"/>
      <c r="K107" s="434"/>
      <c r="L107" s="416"/>
      <c r="M107" s="672"/>
      <c r="N107" s="393"/>
      <c r="O107" s="394"/>
      <c r="P107" s="394"/>
      <c r="Q107" s="394"/>
      <c r="R107" s="394"/>
      <c r="S107" s="395"/>
      <c r="T107" s="398"/>
      <c r="U107" s="408"/>
      <c r="V107" s="430"/>
      <c r="W107" s="397"/>
      <c r="X107" s="428"/>
      <c r="Y107" s="430"/>
      <c r="Z107" s="397"/>
      <c r="AA107" s="397"/>
      <c r="AB107" s="418"/>
    </row>
    <row r="108" spans="1:28" s="133" customFormat="1" ht="15.75">
      <c r="A108" s="424" t="s">
        <v>212</v>
      </c>
      <c r="B108" s="402" t="s">
        <v>74</v>
      </c>
      <c r="C108" s="433" t="s">
        <v>268</v>
      </c>
      <c r="D108" s="433"/>
      <c r="E108" s="433"/>
      <c r="F108" s="434"/>
      <c r="G108" s="664">
        <v>6</v>
      </c>
      <c r="H108" s="392">
        <f t="shared" si="4"/>
        <v>180</v>
      </c>
      <c r="I108" s="415">
        <f>J108+K108+L108</f>
        <v>12</v>
      </c>
      <c r="J108" s="434">
        <v>8</v>
      </c>
      <c r="K108" s="434"/>
      <c r="L108" s="416">
        <v>4</v>
      </c>
      <c r="M108" s="672">
        <f>H108-I108</f>
        <v>168</v>
      </c>
      <c r="N108" s="393"/>
      <c r="O108" s="394"/>
      <c r="P108" s="394"/>
      <c r="Q108" s="394"/>
      <c r="R108" s="394"/>
      <c r="S108" s="395"/>
      <c r="T108" s="398"/>
      <c r="U108" s="408"/>
      <c r="V108" s="430"/>
      <c r="W108" s="397" t="s">
        <v>269</v>
      </c>
      <c r="X108" s="428"/>
      <c r="Y108" s="430"/>
      <c r="Z108" s="397"/>
      <c r="AA108" s="397"/>
      <c r="AB108" s="418"/>
    </row>
    <row r="109" spans="1:28" s="37" customFormat="1" ht="15.75">
      <c r="A109" s="108" t="s">
        <v>266</v>
      </c>
      <c r="B109" s="138" t="s">
        <v>58</v>
      </c>
      <c r="C109" s="154"/>
      <c r="D109" s="154"/>
      <c r="E109" s="154"/>
      <c r="F109" s="155"/>
      <c r="G109" s="129">
        <v>3</v>
      </c>
      <c r="H109" s="129">
        <f>H110+H111</f>
        <v>90</v>
      </c>
      <c r="I109" s="130"/>
      <c r="J109" s="155"/>
      <c r="K109" s="155"/>
      <c r="L109" s="131"/>
      <c r="M109" s="676"/>
      <c r="N109" s="77"/>
      <c r="O109" s="78"/>
      <c r="P109" s="78"/>
      <c r="Q109" s="78"/>
      <c r="R109" s="78"/>
      <c r="S109" s="79"/>
      <c r="T109" s="104"/>
      <c r="U109" s="115"/>
      <c r="V109" s="145"/>
      <c r="W109" s="103"/>
      <c r="X109" s="115"/>
      <c r="Y109" s="145"/>
      <c r="Z109" s="103"/>
      <c r="AA109" s="103"/>
      <c r="AB109" s="132"/>
    </row>
    <row r="110" spans="1:28" s="37" customFormat="1" ht="15.75">
      <c r="A110" s="108"/>
      <c r="B110" s="124" t="s">
        <v>73</v>
      </c>
      <c r="C110" s="154"/>
      <c r="D110" s="154"/>
      <c r="E110" s="154"/>
      <c r="F110" s="155"/>
      <c r="G110" s="129">
        <v>1</v>
      </c>
      <c r="H110" s="155">
        <f>G110*30</f>
        <v>30</v>
      </c>
      <c r="I110" s="130"/>
      <c r="J110" s="155"/>
      <c r="K110" s="155"/>
      <c r="L110" s="131"/>
      <c r="M110" s="676"/>
      <c r="N110" s="77"/>
      <c r="O110" s="78"/>
      <c r="P110" s="78"/>
      <c r="Q110" s="78"/>
      <c r="R110" s="78"/>
      <c r="S110" s="79"/>
      <c r="T110" s="104"/>
      <c r="U110" s="115"/>
      <c r="V110" s="145"/>
      <c r="W110" s="103"/>
      <c r="X110" s="115"/>
      <c r="Y110" s="145"/>
      <c r="Z110" s="103"/>
      <c r="AA110" s="103"/>
      <c r="AB110" s="132"/>
    </row>
    <row r="111" spans="1:28" s="133" customFormat="1" ht="18" customHeight="1" thickBot="1">
      <c r="A111" s="424" t="s">
        <v>267</v>
      </c>
      <c r="B111" s="402" t="s">
        <v>74</v>
      </c>
      <c r="C111" s="433">
        <v>14</v>
      </c>
      <c r="D111" s="433"/>
      <c r="E111" s="433"/>
      <c r="F111" s="434"/>
      <c r="G111" s="434">
        <v>2</v>
      </c>
      <c r="H111" s="414">
        <f>G111*30</f>
        <v>60</v>
      </c>
      <c r="I111" s="415">
        <f>J111+K111+L111</f>
        <v>6</v>
      </c>
      <c r="J111" s="434">
        <v>4</v>
      </c>
      <c r="K111" s="434"/>
      <c r="L111" s="416">
        <v>2</v>
      </c>
      <c r="M111" s="677">
        <f>H111-I111</f>
        <v>54</v>
      </c>
      <c r="N111" s="393"/>
      <c r="O111" s="394"/>
      <c r="P111" s="394"/>
      <c r="Q111" s="394"/>
      <c r="R111" s="394"/>
      <c r="S111" s="395"/>
      <c r="T111" s="435"/>
      <c r="U111" s="436"/>
      <c r="V111" s="413"/>
      <c r="W111" s="417"/>
      <c r="X111" s="398"/>
      <c r="Y111" s="413"/>
      <c r="Z111" s="417"/>
      <c r="AA111" s="437" t="s">
        <v>260</v>
      </c>
      <c r="AB111" s="437"/>
    </row>
    <row r="112" spans="1:28" s="277" customFormat="1" ht="16.5" thickBot="1">
      <c r="A112" s="837" t="s">
        <v>102</v>
      </c>
      <c r="B112" s="838"/>
      <c r="C112" s="289"/>
      <c r="D112" s="281"/>
      <c r="E112" s="281"/>
      <c r="F112" s="290"/>
      <c r="G112" s="282">
        <f>G113+G114</f>
        <v>91.5</v>
      </c>
      <c r="H112" s="494">
        <f>H113+H114</f>
        <v>2745</v>
      </c>
      <c r="I112" s="282"/>
      <c r="J112" s="282"/>
      <c r="K112" s="282"/>
      <c r="L112" s="283"/>
      <c r="M112" s="678"/>
      <c r="N112" s="291"/>
      <c r="O112" s="292"/>
      <c r="P112" s="292"/>
      <c r="Q112" s="292"/>
      <c r="R112" s="292"/>
      <c r="S112" s="293"/>
      <c r="T112" s="294"/>
      <c r="U112" s="295"/>
      <c r="V112" s="296"/>
      <c r="W112" s="295"/>
      <c r="X112" s="295"/>
      <c r="Y112" s="296"/>
      <c r="Z112" s="295"/>
      <c r="AA112" s="295"/>
      <c r="AB112" s="297"/>
    </row>
    <row r="113" spans="1:28" s="270" customFormat="1" ht="16.5" thickBot="1">
      <c r="A113" s="837" t="s">
        <v>85</v>
      </c>
      <c r="B113" s="838"/>
      <c r="C113" s="298"/>
      <c r="D113" s="299"/>
      <c r="E113" s="299"/>
      <c r="F113" s="234"/>
      <c r="G113" s="300">
        <f>G80+G49+G53+G57+G60+G63+G67+G70+G74+G77+G81+G84+G87+G90+G93+G96+G99+G103+G110</f>
        <v>35.5</v>
      </c>
      <c r="H113" s="306">
        <f>H80+H49+H53+H57+H60+H63+H67+H70+H74+H77+H81+H84+H87+H90+H93+H96+H99+H103+H110</f>
        <v>1065</v>
      </c>
      <c r="I113" s="299"/>
      <c r="J113" s="234"/>
      <c r="K113" s="234"/>
      <c r="L113" s="301"/>
      <c r="M113" s="679"/>
      <c r="N113" s="273"/>
      <c r="O113" s="274"/>
      <c r="P113" s="274"/>
      <c r="Q113" s="274"/>
      <c r="R113" s="274"/>
      <c r="S113" s="275"/>
      <c r="T113" s="244"/>
      <c r="U113" s="302"/>
      <c r="V113" s="244"/>
      <c r="W113" s="302"/>
      <c r="X113" s="302"/>
      <c r="Y113" s="245"/>
      <c r="Z113" s="303"/>
      <c r="AA113" s="302"/>
      <c r="AB113" s="246"/>
    </row>
    <row r="114" spans="1:28" s="277" customFormat="1" ht="16.5" thickBot="1">
      <c r="A114" s="840" t="s">
        <v>86</v>
      </c>
      <c r="B114" s="841"/>
      <c r="C114" s="281"/>
      <c r="D114" s="281"/>
      <c r="E114" s="281"/>
      <c r="F114" s="290"/>
      <c r="G114" s="282">
        <f>G72+G50+G51+G54+G55+G58+G61+G64+G65+G68+G71+G75+G78+G82+G85+G88+G91+G94+G97+G100+G101+G104+G105+G111</f>
        <v>56</v>
      </c>
      <c r="H114" s="494">
        <f aca="true" t="shared" si="5" ref="H114:M114">H72+H50+H51+H54+H55+H58+H61+H64+H65+H68+H71+H75+H78+H82+H85+H88+H91+H94+H97+H100+H101+H104+H105+H111</f>
        <v>1680</v>
      </c>
      <c r="I114" s="494">
        <f t="shared" si="5"/>
        <v>128</v>
      </c>
      <c r="J114" s="494">
        <f t="shared" si="5"/>
        <v>84</v>
      </c>
      <c r="K114" s="494">
        <f t="shared" si="5"/>
        <v>0</v>
      </c>
      <c r="L114" s="669">
        <f t="shared" si="5"/>
        <v>44</v>
      </c>
      <c r="M114" s="680">
        <f t="shared" si="5"/>
        <v>1552</v>
      </c>
      <c r="N114" s="291"/>
      <c r="O114" s="292"/>
      <c r="P114" s="292"/>
      <c r="Q114" s="292"/>
      <c r="R114" s="292"/>
      <c r="S114" s="293"/>
      <c r="T114" s="304" t="s">
        <v>249</v>
      </c>
      <c r="U114" s="287"/>
      <c r="V114" s="287" t="s">
        <v>261</v>
      </c>
      <c r="W114" s="287" t="s">
        <v>270</v>
      </c>
      <c r="X114" s="287"/>
      <c r="Y114" s="287" t="s">
        <v>271</v>
      </c>
      <c r="Z114" s="287" t="s">
        <v>272</v>
      </c>
      <c r="AA114" s="287" t="s">
        <v>260</v>
      </c>
      <c r="AB114" s="287"/>
    </row>
    <row r="115" spans="1:28" s="117" customFormat="1" ht="15.75">
      <c r="A115" s="885"/>
      <c r="B115" s="886"/>
      <c r="C115" s="156"/>
      <c r="D115" s="157"/>
      <c r="E115" s="157"/>
      <c r="F115" s="158"/>
      <c r="G115" s="159"/>
      <c r="H115" s="159"/>
      <c r="I115" s="159"/>
      <c r="J115" s="159"/>
      <c r="K115" s="159"/>
      <c r="L115" s="159"/>
      <c r="M115" s="160"/>
      <c r="N115" s="161"/>
      <c r="O115" s="162"/>
      <c r="P115" s="162"/>
      <c r="Q115" s="162"/>
      <c r="R115" s="162"/>
      <c r="S115" s="163"/>
      <c r="T115" s="164"/>
      <c r="U115" s="165"/>
      <c r="V115" s="165"/>
      <c r="W115" s="166"/>
      <c r="X115" s="167"/>
      <c r="Y115" s="168"/>
      <c r="Z115" s="167"/>
      <c r="AA115" s="167"/>
      <c r="AB115" s="169"/>
    </row>
    <row r="116" spans="1:28" s="117" customFormat="1" ht="15.75">
      <c r="A116" s="881" t="s">
        <v>281</v>
      </c>
      <c r="B116" s="882"/>
      <c r="C116" s="882"/>
      <c r="D116" s="882"/>
      <c r="E116" s="882"/>
      <c r="F116" s="882"/>
      <c r="G116" s="882"/>
      <c r="H116" s="882"/>
      <c r="I116" s="882"/>
      <c r="J116" s="882"/>
      <c r="K116" s="882"/>
      <c r="L116" s="882"/>
      <c r="M116" s="882"/>
      <c r="N116" s="882"/>
      <c r="O116" s="882"/>
      <c r="P116" s="882"/>
      <c r="Q116" s="882"/>
      <c r="R116" s="882"/>
      <c r="S116" s="882"/>
      <c r="T116" s="882"/>
      <c r="U116" s="882"/>
      <c r="V116" s="882"/>
      <c r="W116" s="882"/>
      <c r="X116" s="882"/>
      <c r="Y116" s="882"/>
      <c r="Z116" s="882"/>
      <c r="AA116" s="882"/>
      <c r="AB116" s="882"/>
    </row>
    <row r="117" spans="1:28" s="117" customFormat="1" ht="16.5" thickBot="1">
      <c r="A117" s="858" t="s">
        <v>213</v>
      </c>
      <c r="B117" s="859"/>
      <c r="C117" s="859"/>
      <c r="D117" s="859"/>
      <c r="E117" s="859"/>
      <c r="F117" s="859"/>
      <c r="G117" s="859"/>
      <c r="H117" s="859"/>
      <c r="I117" s="859"/>
      <c r="J117" s="859"/>
      <c r="K117" s="859"/>
      <c r="L117" s="859"/>
      <c r="M117" s="859"/>
      <c r="N117" s="860"/>
      <c r="O117" s="860"/>
      <c r="P117" s="860"/>
      <c r="Q117" s="860"/>
      <c r="R117" s="860"/>
      <c r="S117" s="860"/>
      <c r="T117" s="859"/>
      <c r="U117" s="859"/>
      <c r="V117" s="859"/>
      <c r="W117" s="859"/>
      <c r="X117" s="859"/>
      <c r="Y117" s="859"/>
      <c r="Z117" s="860"/>
      <c r="AA117" s="859"/>
      <c r="AB117" s="859"/>
    </row>
    <row r="118" spans="1:28" s="438" customFormat="1" ht="15.75">
      <c r="A118" s="496" t="s">
        <v>214</v>
      </c>
      <c r="B118" s="497" t="s">
        <v>83</v>
      </c>
      <c r="C118" s="498"/>
      <c r="D118" s="499">
        <v>13</v>
      </c>
      <c r="E118" s="499"/>
      <c r="F118" s="500"/>
      <c r="G118" s="501">
        <v>3</v>
      </c>
      <c r="H118" s="498">
        <f>G118*30</f>
        <v>90</v>
      </c>
      <c r="I118" s="499">
        <f>J118+K118+L118</f>
        <v>4</v>
      </c>
      <c r="J118" s="500">
        <v>4</v>
      </c>
      <c r="K118" s="500"/>
      <c r="L118" s="499"/>
      <c r="M118" s="502">
        <f>H118-I118</f>
        <v>86</v>
      </c>
      <c r="N118" s="503"/>
      <c r="O118" s="504"/>
      <c r="P118" s="505"/>
      <c r="Q118" s="503"/>
      <c r="R118" s="504"/>
      <c r="S118" s="506"/>
      <c r="T118" s="689"/>
      <c r="U118" s="684"/>
      <c r="V118" s="508"/>
      <c r="W118" s="507"/>
      <c r="X118" s="509"/>
      <c r="Y118" s="510"/>
      <c r="Z118" s="511" t="s">
        <v>249</v>
      </c>
      <c r="AA118" s="512"/>
      <c r="AB118" s="513"/>
    </row>
    <row r="119" spans="1:28" s="37" customFormat="1" ht="15.75">
      <c r="A119" s="143" t="s">
        <v>215</v>
      </c>
      <c r="B119" s="171" t="s">
        <v>77</v>
      </c>
      <c r="C119" s="110"/>
      <c r="D119" s="113"/>
      <c r="E119" s="113"/>
      <c r="F119" s="149"/>
      <c r="G119" s="144">
        <v>1.5</v>
      </c>
      <c r="H119" s="144">
        <f>G119*30</f>
        <v>45</v>
      </c>
      <c r="I119" s="113"/>
      <c r="J119" s="149"/>
      <c r="K119" s="149"/>
      <c r="L119" s="113"/>
      <c r="M119" s="114"/>
      <c r="N119" s="77"/>
      <c r="O119" s="78"/>
      <c r="P119" s="114"/>
      <c r="Q119" s="77"/>
      <c r="R119" s="78"/>
      <c r="S119" s="79"/>
      <c r="T119" s="690"/>
      <c r="U119" s="685"/>
      <c r="V119" s="173"/>
      <c r="W119" s="170"/>
      <c r="X119" s="172"/>
      <c r="Y119" s="145"/>
      <c r="Z119" s="19"/>
      <c r="AA119" s="70"/>
      <c r="AB119" s="116"/>
    </row>
    <row r="120" spans="1:28" s="37" customFormat="1" ht="15.75">
      <c r="A120" s="143"/>
      <c r="B120" s="124" t="s">
        <v>73</v>
      </c>
      <c r="C120" s="110"/>
      <c r="D120" s="113"/>
      <c r="E120" s="113"/>
      <c r="F120" s="149"/>
      <c r="G120" s="73">
        <v>0.5</v>
      </c>
      <c r="H120" s="110">
        <f>G120*30</f>
        <v>15</v>
      </c>
      <c r="I120" s="113"/>
      <c r="J120" s="149"/>
      <c r="K120" s="149"/>
      <c r="L120" s="113"/>
      <c r="M120" s="114"/>
      <c r="N120" s="77"/>
      <c r="O120" s="78"/>
      <c r="P120" s="114"/>
      <c r="Q120" s="77"/>
      <c r="R120" s="78"/>
      <c r="S120" s="79"/>
      <c r="T120" s="690"/>
      <c r="U120" s="685"/>
      <c r="V120" s="173"/>
      <c r="W120" s="170"/>
      <c r="X120" s="172"/>
      <c r="Y120" s="145"/>
      <c r="Z120" s="19"/>
      <c r="AA120" s="70"/>
      <c r="AB120" s="116"/>
    </row>
    <row r="121" spans="1:28" s="133" customFormat="1" ht="15.75">
      <c r="A121" s="424" t="s">
        <v>216</v>
      </c>
      <c r="B121" s="402" t="s">
        <v>74</v>
      </c>
      <c r="C121" s="412"/>
      <c r="D121" s="412">
        <v>14</v>
      </c>
      <c r="E121" s="412"/>
      <c r="F121" s="439"/>
      <c r="G121" s="392">
        <v>1</v>
      </c>
      <c r="H121" s="403">
        <f>G121*30</f>
        <v>30</v>
      </c>
      <c r="I121" s="412">
        <f>J121+K121+L121</f>
        <v>4</v>
      </c>
      <c r="J121" s="439">
        <v>4</v>
      </c>
      <c r="K121" s="439"/>
      <c r="L121" s="412"/>
      <c r="M121" s="406">
        <f>H121-I121</f>
        <v>26</v>
      </c>
      <c r="N121" s="393"/>
      <c r="O121" s="394"/>
      <c r="P121" s="406"/>
      <c r="Q121" s="393"/>
      <c r="R121" s="394"/>
      <c r="S121" s="395"/>
      <c r="T121" s="691"/>
      <c r="U121" s="686"/>
      <c r="V121" s="442"/>
      <c r="W121" s="440"/>
      <c r="X121" s="386"/>
      <c r="Y121" s="443"/>
      <c r="Z121" s="386"/>
      <c r="AA121" s="418" t="s">
        <v>249</v>
      </c>
      <c r="AB121" s="418"/>
    </row>
    <row r="122" spans="1:28" s="117" customFormat="1" ht="15.75">
      <c r="A122" s="143" t="s">
        <v>217</v>
      </c>
      <c r="B122" s="178" t="s">
        <v>49</v>
      </c>
      <c r="C122" s="113"/>
      <c r="D122" s="113"/>
      <c r="E122" s="113"/>
      <c r="F122" s="174"/>
      <c r="G122" s="73">
        <f>G123+G124</f>
        <v>3</v>
      </c>
      <c r="H122" s="73">
        <f>H123+H124</f>
        <v>90</v>
      </c>
      <c r="I122" s="113"/>
      <c r="J122" s="174"/>
      <c r="K122" s="174"/>
      <c r="L122" s="113"/>
      <c r="M122" s="114"/>
      <c r="N122" s="77"/>
      <c r="O122" s="78"/>
      <c r="P122" s="114"/>
      <c r="Q122" s="77"/>
      <c r="R122" s="78"/>
      <c r="S122" s="79"/>
      <c r="T122" s="692"/>
      <c r="U122" s="685"/>
      <c r="V122" s="173"/>
      <c r="W122" s="175"/>
      <c r="X122" s="172"/>
      <c r="Y122" s="177"/>
      <c r="Z122" s="176"/>
      <c r="AA122" s="103"/>
      <c r="AB122" s="132"/>
    </row>
    <row r="123" spans="1:28" s="117" customFormat="1" ht="15.75">
      <c r="A123" s="143"/>
      <c r="B123" s="124" t="s">
        <v>73</v>
      </c>
      <c r="C123" s="113"/>
      <c r="D123" s="113"/>
      <c r="E123" s="113"/>
      <c r="F123" s="174"/>
      <c r="G123" s="73">
        <v>1</v>
      </c>
      <c r="H123" s="110">
        <f>G123*30</f>
        <v>30</v>
      </c>
      <c r="I123" s="113"/>
      <c r="J123" s="174"/>
      <c r="K123" s="174"/>
      <c r="L123" s="113"/>
      <c r="M123" s="114"/>
      <c r="N123" s="77"/>
      <c r="O123" s="78"/>
      <c r="P123" s="114"/>
      <c r="Q123" s="77"/>
      <c r="R123" s="78"/>
      <c r="S123" s="79"/>
      <c r="T123" s="692"/>
      <c r="U123" s="685"/>
      <c r="V123" s="173"/>
      <c r="W123" s="175"/>
      <c r="X123" s="172"/>
      <c r="Y123" s="177"/>
      <c r="Z123" s="176"/>
      <c r="AA123" s="103"/>
      <c r="AB123" s="132"/>
    </row>
    <row r="124" spans="1:28" s="133" customFormat="1" ht="15.75">
      <c r="A124" s="424" t="s">
        <v>218</v>
      </c>
      <c r="B124" s="402" t="s">
        <v>74</v>
      </c>
      <c r="C124" s="412"/>
      <c r="D124" s="412">
        <v>10</v>
      </c>
      <c r="E124" s="412"/>
      <c r="F124" s="439"/>
      <c r="G124" s="392">
        <v>2</v>
      </c>
      <c r="H124" s="403">
        <f>G124*30</f>
        <v>60</v>
      </c>
      <c r="I124" s="412">
        <f>J124+K124+L124</f>
        <v>4</v>
      </c>
      <c r="J124" s="439">
        <v>4</v>
      </c>
      <c r="K124" s="439"/>
      <c r="L124" s="412"/>
      <c r="M124" s="406">
        <f>H124-I124</f>
        <v>56</v>
      </c>
      <c r="N124" s="393"/>
      <c r="O124" s="394"/>
      <c r="P124" s="406"/>
      <c r="Q124" s="393"/>
      <c r="R124" s="394"/>
      <c r="S124" s="395"/>
      <c r="T124" s="691"/>
      <c r="U124" s="686"/>
      <c r="V124" s="442"/>
      <c r="W124" s="397" t="s">
        <v>249</v>
      </c>
      <c r="X124" s="441"/>
      <c r="Y124" s="443"/>
      <c r="Z124" s="386"/>
      <c r="AA124" s="397"/>
      <c r="AB124" s="418"/>
    </row>
    <row r="125" spans="1:28" s="117" customFormat="1" ht="39.75" customHeight="1">
      <c r="A125" s="143" t="s">
        <v>219</v>
      </c>
      <c r="B125" s="151" t="s">
        <v>92</v>
      </c>
      <c r="C125" s="110"/>
      <c r="D125" s="110"/>
      <c r="E125" s="110"/>
      <c r="F125" s="111"/>
      <c r="G125" s="112">
        <v>3</v>
      </c>
      <c r="H125" s="112">
        <f>G125*30</f>
        <v>90</v>
      </c>
      <c r="I125" s="110"/>
      <c r="J125" s="110"/>
      <c r="K125" s="110"/>
      <c r="L125" s="113"/>
      <c r="M125" s="114"/>
      <c r="N125" s="77"/>
      <c r="O125" s="78"/>
      <c r="P125" s="114"/>
      <c r="Q125" s="77"/>
      <c r="R125" s="78"/>
      <c r="S125" s="79"/>
      <c r="T125" s="693"/>
      <c r="U125" s="92"/>
      <c r="V125" s="116"/>
      <c r="W125" s="80"/>
      <c r="X125" s="115"/>
      <c r="Y125" s="145"/>
      <c r="Z125" s="70"/>
      <c r="AA125" s="70"/>
      <c r="AB125" s="116"/>
    </row>
    <row r="126" spans="1:28" s="117" customFormat="1" ht="15.75">
      <c r="A126" s="143"/>
      <c r="B126" s="124" t="s">
        <v>73</v>
      </c>
      <c r="C126" s="110"/>
      <c r="D126" s="110"/>
      <c r="E126" s="110"/>
      <c r="F126" s="111"/>
      <c r="G126" s="112">
        <v>1</v>
      </c>
      <c r="H126" s="110">
        <f>G126*30</f>
        <v>30</v>
      </c>
      <c r="I126" s="110"/>
      <c r="J126" s="110"/>
      <c r="K126" s="110"/>
      <c r="L126" s="113"/>
      <c r="M126" s="114"/>
      <c r="N126" s="77"/>
      <c r="O126" s="78"/>
      <c r="P126" s="114"/>
      <c r="Q126" s="77"/>
      <c r="R126" s="78"/>
      <c r="S126" s="79"/>
      <c r="T126" s="693"/>
      <c r="U126" s="92"/>
      <c r="V126" s="116"/>
      <c r="W126" s="80"/>
      <c r="X126" s="115"/>
      <c r="Y126" s="145"/>
      <c r="Z126" s="70"/>
      <c r="AA126" s="70"/>
      <c r="AB126" s="116"/>
    </row>
    <row r="127" spans="1:28" s="133" customFormat="1" ht="15.75">
      <c r="A127" s="424" t="s">
        <v>220</v>
      </c>
      <c r="B127" s="402" t="s">
        <v>74</v>
      </c>
      <c r="C127" s="403"/>
      <c r="D127" s="403">
        <v>13</v>
      </c>
      <c r="E127" s="403"/>
      <c r="F127" s="404"/>
      <c r="G127" s="405">
        <v>2</v>
      </c>
      <c r="H127" s="403">
        <f>G127*30</f>
        <v>60</v>
      </c>
      <c r="I127" s="403">
        <f>J127+K127+L127</f>
        <v>4</v>
      </c>
      <c r="J127" s="403">
        <v>4</v>
      </c>
      <c r="K127" s="403"/>
      <c r="L127" s="412"/>
      <c r="M127" s="406">
        <f>H127-I127</f>
        <v>56</v>
      </c>
      <c r="N127" s="393"/>
      <c r="O127" s="394"/>
      <c r="P127" s="406"/>
      <c r="Q127" s="393"/>
      <c r="R127" s="394"/>
      <c r="S127" s="395"/>
      <c r="T127" s="694"/>
      <c r="U127" s="428"/>
      <c r="V127" s="409"/>
      <c r="W127" s="410"/>
      <c r="X127" s="408"/>
      <c r="Y127" s="430"/>
      <c r="Z127" s="407" t="s">
        <v>249</v>
      </c>
      <c r="AA127" s="407"/>
      <c r="AB127" s="409"/>
    </row>
    <row r="128" spans="1:28" s="117" customFormat="1" ht="15.75">
      <c r="A128" s="143" t="s">
        <v>221</v>
      </c>
      <c r="B128" s="151" t="s">
        <v>93</v>
      </c>
      <c r="C128" s="110"/>
      <c r="D128" s="110"/>
      <c r="E128" s="110"/>
      <c r="F128" s="111"/>
      <c r="G128" s="112">
        <v>2</v>
      </c>
      <c r="H128" s="112">
        <f>H129+H130</f>
        <v>60</v>
      </c>
      <c r="I128" s="110"/>
      <c r="J128" s="110"/>
      <c r="K128" s="110"/>
      <c r="L128" s="113"/>
      <c r="M128" s="114"/>
      <c r="N128" s="77"/>
      <c r="O128" s="78"/>
      <c r="P128" s="114"/>
      <c r="Q128" s="77"/>
      <c r="R128" s="78"/>
      <c r="S128" s="79"/>
      <c r="T128" s="693"/>
      <c r="U128" s="92"/>
      <c r="V128" s="116"/>
      <c r="W128" s="80"/>
      <c r="X128" s="115"/>
      <c r="Y128" s="145"/>
      <c r="Z128" s="70"/>
      <c r="AA128" s="70"/>
      <c r="AB128" s="116"/>
    </row>
    <row r="129" spans="1:28" s="117" customFormat="1" ht="15.75">
      <c r="A129" s="143"/>
      <c r="B129" s="124" t="s">
        <v>73</v>
      </c>
      <c r="C129" s="110"/>
      <c r="D129" s="110"/>
      <c r="E129" s="110"/>
      <c r="F129" s="111"/>
      <c r="G129" s="112">
        <v>0.5</v>
      </c>
      <c r="H129" s="110">
        <f>G129*30</f>
        <v>15</v>
      </c>
      <c r="I129" s="110"/>
      <c r="J129" s="110"/>
      <c r="K129" s="110"/>
      <c r="L129" s="113"/>
      <c r="M129" s="114"/>
      <c r="N129" s="77"/>
      <c r="O129" s="78"/>
      <c r="P129" s="114"/>
      <c r="Q129" s="77"/>
      <c r="R129" s="78"/>
      <c r="S129" s="79"/>
      <c r="T129" s="693"/>
      <c r="U129" s="92"/>
      <c r="V129" s="116"/>
      <c r="W129" s="80"/>
      <c r="X129" s="115"/>
      <c r="Y129" s="145"/>
      <c r="Z129" s="70"/>
      <c r="AA129" s="70"/>
      <c r="AB129" s="116"/>
    </row>
    <row r="130" spans="1:28" s="133" customFormat="1" ht="15.75">
      <c r="A130" s="401" t="s">
        <v>222</v>
      </c>
      <c r="B130" s="402" t="s">
        <v>74</v>
      </c>
      <c r="C130" s="403"/>
      <c r="D130" s="403">
        <v>14</v>
      </c>
      <c r="E130" s="403"/>
      <c r="F130" s="404"/>
      <c r="G130" s="405">
        <v>1.5</v>
      </c>
      <c r="H130" s="403">
        <f>G130*30</f>
        <v>45</v>
      </c>
      <c r="I130" s="403">
        <f>J130+K130+L130</f>
        <v>4</v>
      </c>
      <c r="J130" s="403">
        <v>4</v>
      </c>
      <c r="K130" s="403"/>
      <c r="L130" s="412"/>
      <c r="M130" s="406">
        <f>H130-I130</f>
        <v>41</v>
      </c>
      <c r="N130" s="393"/>
      <c r="O130" s="394"/>
      <c r="P130" s="406"/>
      <c r="Q130" s="393"/>
      <c r="R130" s="394"/>
      <c r="S130" s="395"/>
      <c r="T130" s="694"/>
      <c r="U130" s="428"/>
      <c r="V130" s="409"/>
      <c r="W130" s="410"/>
      <c r="X130" s="408"/>
      <c r="Y130" s="430"/>
      <c r="Z130" s="407"/>
      <c r="AA130" s="409" t="s">
        <v>249</v>
      </c>
      <c r="AB130" s="409"/>
    </row>
    <row r="131" spans="1:28" s="117" customFormat="1" ht="15.75">
      <c r="A131" s="143" t="s">
        <v>223</v>
      </c>
      <c r="B131" s="171" t="s">
        <v>60</v>
      </c>
      <c r="C131" s="113"/>
      <c r="D131" s="113"/>
      <c r="E131" s="113"/>
      <c r="F131" s="149"/>
      <c r="G131" s="152">
        <v>3</v>
      </c>
      <c r="H131" s="152">
        <f>H132+H133</f>
        <v>90</v>
      </c>
      <c r="I131" s="113"/>
      <c r="J131" s="149"/>
      <c r="K131" s="149"/>
      <c r="L131" s="113"/>
      <c r="M131" s="114"/>
      <c r="N131" s="77"/>
      <c r="O131" s="78"/>
      <c r="P131" s="114"/>
      <c r="Q131" s="77"/>
      <c r="R131" s="78"/>
      <c r="S131" s="79"/>
      <c r="T131" s="692"/>
      <c r="U131" s="685"/>
      <c r="V131" s="173"/>
      <c r="W131" s="80"/>
      <c r="X131" s="172"/>
      <c r="Y131" s="145"/>
      <c r="Z131" s="70"/>
      <c r="AA131" s="70"/>
      <c r="AB131" s="116"/>
    </row>
    <row r="132" spans="1:28" s="117" customFormat="1" ht="15.75">
      <c r="A132" s="143"/>
      <c r="B132" s="124" t="s">
        <v>73</v>
      </c>
      <c r="C132" s="113"/>
      <c r="D132" s="113"/>
      <c r="E132" s="113"/>
      <c r="F132" s="149"/>
      <c r="G132" s="73">
        <v>0.5</v>
      </c>
      <c r="H132" s="110">
        <f>G132*30</f>
        <v>15</v>
      </c>
      <c r="I132" s="113"/>
      <c r="J132" s="149"/>
      <c r="K132" s="149"/>
      <c r="L132" s="113"/>
      <c r="M132" s="114"/>
      <c r="N132" s="77"/>
      <c r="O132" s="78"/>
      <c r="P132" s="114"/>
      <c r="Q132" s="77"/>
      <c r="R132" s="78"/>
      <c r="S132" s="79"/>
      <c r="T132" s="692"/>
      <c r="U132" s="685"/>
      <c r="V132" s="173"/>
      <c r="W132" s="80"/>
      <c r="X132" s="172"/>
      <c r="Y132" s="145"/>
      <c r="Z132" s="70"/>
      <c r="AA132" s="70"/>
      <c r="AB132" s="116"/>
    </row>
    <row r="133" spans="1:28" s="133" customFormat="1" ht="15.75">
      <c r="A133" s="424" t="s">
        <v>224</v>
      </c>
      <c r="B133" s="402" t="s">
        <v>74</v>
      </c>
      <c r="C133" s="394"/>
      <c r="D133" s="394">
        <v>14</v>
      </c>
      <c r="E133" s="394"/>
      <c r="F133" s="392"/>
      <c r="G133" s="405">
        <v>2.5</v>
      </c>
      <c r="H133" s="392">
        <f>G133*30</f>
        <v>75</v>
      </c>
      <c r="I133" s="394">
        <f>J133+K133+L133</f>
        <v>4</v>
      </c>
      <c r="J133" s="392">
        <v>4</v>
      </c>
      <c r="K133" s="392"/>
      <c r="L133" s="394"/>
      <c r="M133" s="406">
        <f>H133-I133</f>
        <v>71</v>
      </c>
      <c r="N133" s="393"/>
      <c r="O133" s="394"/>
      <c r="P133" s="406"/>
      <c r="Q133" s="393"/>
      <c r="R133" s="394"/>
      <c r="S133" s="395"/>
      <c r="T133" s="694"/>
      <c r="U133" s="428"/>
      <c r="V133" s="409"/>
      <c r="W133" s="410"/>
      <c r="X133" s="407"/>
      <c r="Y133" s="425"/>
      <c r="Z133" s="407"/>
      <c r="AA133" s="409" t="s">
        <v>249</v>
      </c>
      <c r="AB133" s="409"/>
    </row>
    <row r="134" spans="1:28" s="133" customFormat="1" ht="18.75" customHeight="1">
      <c r="A134" s="401" t="s">
        <v>225</v>
      </c>
      <c r="B134" s="526" t="s">
        <v>59</v>
      </c>
      <c r="C134" s="394"/>
      <c r="D134" s="394"/>
      <c r="E134" s="394"/>
      <c r="F134" s="392"/>
      <c r="G134" s="495">
        <f>G135+G136</f>
        <v>3</v>
      </c>
      <c r="H134" s="527">
        <f>G134*30</f>
        <v>90</v>
      </c>
      <c r="I134" s="394"/>
      <c r="J134" s="392"/>
      <c r="K134" s="392"/>
      <c r="L134" s="394"/>
      <c r="M134" s="406"/>
      <c r="N134" s="393"/>
      <c r="O134" s="394"/>
      <c r="P134" s="406"/>
      <c r="Q134" s="393"/>
      <c r="R134" s="394"/>
      <c r="S134" s="395"/>
      <c r="T134" s="694"/>
      <c r="U134" s="428"/>
      <c r="V134" s="409"/>
      <c r="W134" s="410"/>
      <c r="X134" s="407"/>
      <c r="Y134" s="425"/>
      <c r="Z134" s="407"/>
      <c r="AA134" s="409"/>
      <c r="AB134" s="409"/>
    </row>
    <row r="135" spans="1:28" s="133" customFormat="1" ht="18.75" customHeight="1">
      <c r="A135" s="401"/>
      <c r="B135" s="124" t="s">
        <v>73</v>
      </c>
      <c r="C135" s="394"/>
      <c r="D135" s="394"/>
      <c r="E135" s="394"/>
      <c r="F135" s="392"/>
      <c r="G135" s="495">
        <v>1</v>
      </c>
      <c r="H135" s="527">
        <f>G135*30</f>
        <v>30</v>
      </c>
      <c r="I135" s="394"/>
      <c r="J135" s="392"/>
      <c r="K135" s="392"/>
      <c r="L135" s="394"/>
      <c r="M135" s="406"/>
      <c r="N135" s="393"/>
      <c r="O135" s="394"/>
      <c r="P135" s="406"/>
      <c r="Q135" s="393"/>
      <c r="R135" s="394"/>
      <c r="S135" s="395"/>
      <c r="T135" s="694"/>
      <c r="U135" s="428"/>
      <c r="V135" s="409"/>
      <c r="W135" s="410"/>
      <c r="X135" s="408"/>
      <c r="Y135" s="425"/>
      <c r="Z135" s="407"/>
      <c r="AA135" s="428"/>
      <c r="AB135" s="409"/>
    </row>
    <row r="136" spans="1:28" s="133" customFormat="1" ht="18.75" customHeight="1">
      <c r="A136" s="401"/>
      <c r="B136" s="402" t="s">
        <v>74</v>
      </c>
      <c r="C136" s="394"/>
      <c r="D136" s="394">
        <v>14</v>
      </c>
      <c r="E136" s="394"/>
      <c r="F136" s="392"/>
      <c r="G136" s="405">
        <v>2</v>
      </c>
      <c r="H136" s="392">
        <f>G136*30</f>
        <v>60</v>
      </c>
      <c r="I136" s="394">
        <f>J136+K136+L136</f>
        <v>4</v>
      </c>
      <c r="J136" s="392">
        <v>4</v>
      </c>
      <c r="K136" s="392"/>
      <c r="L136" s="394"/>
      <c r="M136" s="406">
        <f>H136-I136</f>
        <v>56</v>
      </c>
      <c r="N136" s="393"/>
      <c r="O136" s="394"/>
      <c r="P136" s="406"/>
      <c r="Q136" s="393"/>
      <c r="R136" s="394"/>
      <c r="S136" s="395"/>
      <c r="T136" s="694"/>
      <c r="U136" s="428"/>
      <c r="V136" s="409"/>
      <c r="W136" s="410"/>
      <c r="X136" s="407"/>
      <c r="Y136" s="425"/>
      <c r="Z136" s="407"/>
      <c r="AA136" s="409" t="s">
        <v>249</v>
      </c>
      <c r="AB136" s="409"/>
    </row>
    <row r="137" spans="1:28" s="37" customFormat="1" ht="18.75" customHeight="1">
      <c r="A137" s="108" t="s">
        <v>226</v>
      </c>
      <c r="B137" s="109" t="s">
        <v>55</v>
      </c>
      <c r="C137" s="78"/>
      <c r="D137" s="78"/>
      <c r="E137" s="78"/>
      <c r="F137" s="73"/>
      <c r="G137" s="112">
        <f>G138+G139</f>
        <v>3.5</v>
      </c>
      <c r="H137" s="112">
        <f>H138+H139</f>
        <v>105</v>
      </c>
      <c r="I137" s="78"/>
      <c r="J137" s="73"/>
      <c r="K137" s="73"/>
      <c r="L137" s="78"/>
      <c r="M137" s="114"/>
      <c r="N137" s="77"/>
      <c r="O137" s="78"/>
      <c r="P137" s="114"/>
      <c r="Q137" s="77"/>
      <c r="R137" s="78"/>
      <c r="S137" s="79"/>
      <c r="T137" s="693"/>
      <c r="U137" s="92"/>
      <c r="V137" s="116"/>
      <c r="W137" s="80"/>
      <c r="X137" s="115"/>
      <c r="Y137" s="146"/>
      <c r="Z137" s="70"/>
      <c r="AA137" s="70"/>
      <c r="AB137" s="116"/>
    </row>
    <row r="138" spans="1:28" s="37" customFormat="1" ht="18.75" customHeight="1">
      <c r="A138" s="108"/>
      <c r="B138" s="124" t="s">
        <v>73</v>
      </c>
      <c r="C138" s="78"/>
      <c r="D138" s="78"/>
      <c r="E138" s="78"/>
      <c r="F138" s="73"/>
      <c r="G138" s="112">
        <v>1</v>
      </c>
      <c r="H138" s="73">
        <f aca="true" t="shared" si="6" ref="H138:H146">G138*30</f>
        <v>30</v>
      </c>
      <c r="I138" s="78"/>
      <c r="J138" s="73"/>
      <c r="K138" s="73"/>
      <c r="L138" s="78"/>
      <c r="M138" s="114"/>
      <c r="N138" s="77"/>
      <c r="O138" s="78"/>
      <c r="P138" s="114"/>
      <c r="Q138" s="77"/>
      <c r="R138" s="78"/>
      <c r="S138" s="79"/>
      <c r="T138" s="693"/>
      <c r="U138" s="92"/>
      <c r="V138" s="116"/>
      <c r="W138" s="80"/>
      <c r="X138" s="115"/>
      <c r="Y138" s="146"/>
      <c r="Z138" s="70"/>
      <c r="AA138" s="70"/>
      <c r="AB138" s="116"/>
    </row>
    <row r="139" spans="1:28" s="133" customFormat="1" ht="15.75">
      <c r="A139" s="401" t="s">
        <v>227</v>
      </c>
      <c r="B139" s="402" t="s">
        <v>74</v>
      </c>
      <c r="C139" s="394">
        <v>14</v>
      </c>
      <c r="D139" s="394"/>
      <c r="E139" s="394"/>
      <c r="F139" s="392"/>
      <c r="G139" s="405">
        <v>2.5</v>
      </c>
      <c r="H139" s="392">
        <f t="shared" si="6"/>
        <v>75</v>
      </c>
      <c r="I139" s="394">
        <f>J139+K139+L139</f>
        <v>6</v>
      </c>
      <c r="J139" s="392">
        <v>4</v>
      </c>
      <c r="K139" s="392"/>
      <c r="L139" s="394">
        <v>2</v>
      </c>
      <c r="M139" s="406">
        <f>H139-I139</f>
        <v>69</v>
      </c>
      <c r="N139" s="393"/>
      <c r="O139" s="394"/>
      <c r="P139" s="406"/>
      <c r="Q139" s="393"/>
      <c r="R139" s="394"/>
      <c r="S139" s="395"/>
      <c r="T139" s="694"/>
      <c r="U139" s="428"/>
      <c r="V139" s="409"/>
      <c r="W139" s="410"/>
      <c r="X139" s="408"/>
      <c r="Y139" s="430"/>
      <c r="Z139" s="421"/>
      <c r="AA139" s="409" t="s">
        <v>260</v>
      </c>
      <c r="AB139" s="409"/>
    </row>
    <row r="140" spans="1:28" s="37" customFormat="1" ht="40.5" customHeight="1">
      <c r="A140" s="108" t="s">
        <v>228</v>
      </c>
      <c r="B140" s="109" t="s">
        <v>71</v>
      </c>
      <c r="C140" s="78"/>
      <c r="D140" s="394">
        <v>13</v>
      </c>
      <c r="E140" s="394"/>
      <c r="F140" s="392"/>
      <c r="G140" s="405">
        <v>3</v>
      </c>
      <c r="H140" s="392">
        <f>G140*30</f>
        <v>90</v>
      </c>
      <c r="I140" s="394">
        <f>J140+K140+L140</f>
        <v>4</v>
      </c>
      <c r="J140" s="392">
        <v>4</v>
      </c>
      <c r="K140" s="392"/>
      <c r="L140" s="394"/>
      <c r="M140" s="406">
        <f>H140-I140</f>
        <v>86</v>
      </c>
      <c r="N140" s="393"/>
      <c r="O140" s="394"/>
      <c r="P140" s="406"/>
      <c r="Q140" s="393"/>
      <c r="R140" s="394"/>
      <c r="S140" s="395"/>
      <c r="T140" s="694"/>
      <c r="U140" s="428"/>
      <c r="V140" s="409"/>
      <c r="W140" s="410"/>
      <c r="X140" s="407"/>
      <c r="Y140" s="430"/>
      <c r="Z140" s="407" t="s">
        <v>249</v>
      </c>
      <c r="AA140" s="70"/>
      <c r="AB140" s="116"/>
    </row>
    <row r="141" spans="1:28" s="37" customFormat="1" ht="15.75">
      <c r="A141" s="108" t="s">
        <v>229</v>
      </c>
      <c r="B141" s="109" t="s">
        <v>56</v>
      </c>
      <c r="C141" s="78"/>
      <c r="D141" s="78"/>
      <c r="E141" s="78"/>
      <c r="F141" s="73"/>
      <c r="G141" s="112">
        <v>4</v>
      </c>
      <c r="H141" s="112">
        <f t="shared" si="6"/>
        <v>120</v>
      </c>
      <c r="I141" s="78"/>
      <c r="J141" s="73"/>
      <c r="K141" s="73"/>
      <c r="L141" s="78"/>
      <c r="M141" s="114"/>
      <c r="N141" s="77"/>
      <c r="O141" s="78"/>
      <c r="P141" s="114"/>
      <c r="Q141" s="77"/>
      <c r="R141" s="78"/>
      <c r="S141" s="79"/>
      <c r="T141" s="693"/>
      <c r="U141" s="92"/>
      <c r="V141" s="116"/>
      <c r="W141" s="80"/>
      <c r="X141" s="115"/>
      <c r="Y141" s="145"/>
      <c r="Z141" s="136"/>
      <c r="AA141" s="70"/>
      <c r="AB141" s="116"/>
    </row>
    <row r="142" spans="1:28" s="37" customFormat="1" ht="15.75">
      <c r="A142" s="143"/>
      <c r="B142" s="124" t="s">
        <v>73</v>
      </c>
      <c r="C142" s="78"/>
      <c r="D142" s="78"/>
      <c r="E142" s="78"/>
      <c r="F142" s="73"/>
      <c r="G142" s="112">
        <v>0.5</v>
      </c>
      <c r="H142" s="73">
        <f t="shared" si="6"/>
        <v>15</v>
      </c>
      <c r="I142" s="78"/>
      <c r="J142" s="73"/>
      <c r="K142" s="73"/>
      <c r="L142" s="78"/>
      <c r="M142" s="114"/>
      <c r="N142" s="77"/>
      <c r="O142" s="78"/>
      <c r="P142" s="114"/>
      <c r="Q142" s="77"/>
      <c r="R142" s="78"/>
      <c r="S142" s="79"/>
      <c r="T142" s="693"/>
      <c r="U142" s="92"/>
      <c r="V142" s="116"/>
      <c r="W142" s="80"/>
      <c r="X142" s="115"/>
      <c r="Y142" s="145"/>
      <c r="Z142" s="136"/>
      <c r="AA142" s="70"/>
      <c r="AB142" s="116"/>
    </row>
    <row r="143" spans="1:28" s="133" customFormat="1" ht="15.75">
      <c r="A143" s="424" t="s">
        <v>230</v>
      </c>
      <c r="B143" s="402" t="s">
        <v>74</v>
      </c>
      <c r="C143" s="394">
        <v>13</v>
      </c>
      <c r="D143" s="394"/>
      <c r="E143" s="394"/>
      <c r="F143" s="392"/>
      <c r="G143" s="405">
        <v>2.5</v>
      </c>
      <c r="H143" s="392">
        <f t="shared" si="6"/>
        <v>75</v>
      </c>
      <c r="I143" s="394">
        <f>J143+K143+L143</f>
        <v>6</v>
      </c>
      <c r="J143" s="392">
        <v>4</v>
      </c>
      <c r="K143" s="392"/>
      <c r="L143" s="394">
        <v>2</v>
      </c>
      <c r="M143" s="406">
        <f>H143-I143</f>
        <v>69</v>
      </c>
      <c r="N143" s="393"/>
      <c r="O143" s="394"/>
      <c r="P143" s="406"/>
      <c r="Q143" s="393"/>
      <c r="R143" s="394"/>
      <c r="S143" s="395"/>
      <c r="T143" s="694"/>
      <c r="U143" s="428"/>
      <c r="V143" s="409"/>
      <c r="W143" s="410"/>
      <c r="X143" s="408"/>
      <c r="Y143" s="425"/>
      <c r="Z143" s="407" t="s">
        <v>260</v>
      </c>
      <c r="AA143" s="407"/>
      <c r="AB143" s="409"/>
    </row>
    <row r="144" spans="1:28" s="133" customFormat="1" ht="18" customHeight="1">
      <c r="A144" s="401" t="s">
        <v>231</v>
      </c>
      <c r="B144" s="411" t="s">
        <v>70</v>
      </c>
      <c r="C144" s="394"/>
      <c r="D144" s="394"/>
      <c r="E144" s="394"/>
      <c r="F144" s="392">
        <v>14</v>
      </c>
      <c r="G144" s="405">
        <v>1</v>
      </c>
      <c r="H144" s="392">
        <f t="shared" si="6"/>
        <v>30</v>
      </c>
      <c r="I144" s="394">
        <f>J144+K144+L144</f>
        <v>4</v>
      </c>
      <c r="J144" s="392"/>
      <c r="K144" s="392"/>
      <c r="L144" s="394">
        <v>4</v>
      </c>
      <c r="M144" s="406">
        <f>H144-I144</f>
        <v>26</v>
      </c>
      <c r="N144" s="393"/>
      <c r="O144" s="394"/>
      <c r="P144" s="406"/>
      <c r="Q144" s="393"/>
      <c r="R144" s="394"/>
      <c r="S144" s="395"/>
      <c r="T144" s="694"/>
      <c r="U144" s="428"/>
      <c r="V144" s="409"/>
      <c r="W144" s="410"/>
      <c r="X144" s="408"/>
      <c r="Y144" s="425"/>
      <c r="Z144" s="407"/>
      <c r="AA144" s="409" t="s">
        <v>249</v>
      </c>
      <c r="AB144" s="409"/>
    </row>
    <row r="145" spans="1:28" s="133" customFormat="1" ht="16.5" thickBot="1">
      <c r="A145" s="444" t="s">
        <v>232</v>
      </c>
      <c r="B145" s="528" t="s">
        <v>82</v>
      </c>
      <c r="C145" s="445"/>
      <c r="D145" s="445"/>
      <c r="E145" s="445"/>
      <c r="F145" s="446"/>
      <c r="G145" s="529">
        <f>G146+G147</f>
        <v>3</v>
      </c>
      <c r="H145" s="530">
        <f t="shared" si="6"/>
        <v>90</v>
      </c>
      <c r="I145" s="445"/>
      <c r="J145" s="446"/>
      <c r="K145" s="446"/>
      <c r="L145" s="445"/>
      <c r="M145" s="449"/>
      <c r="N145" s="393"/>
      <c r="O145" s="394"/>
      <c r="P145" s="406"/>
      <c r="Q145" s="393"/>
      <c r="R145" s="394"/>
      <c r="S145" s="395"/>
      <c r="T145" s="695"/>
      <c r="U145" s="687"/>
      <c r="V145" s="451"/>
      <c r="W145" s="450"/>
      <c r="X145" s="452"/>
      <c r="Y145" s="453"/>
      <c r="Z145" s="452"/>
      <c r="AA145" s="437"/>
      <c r="AB145" s="437"/>
    </row>
    <row r="146" spans="1:28" s="133" customFormat="1" ht="16.5" thickBot="1">
      <c r="A146" s="514"/>
      <c r="B146" s="124" t="s">
        <v>73</v>
      </c>
      <c r="C146" s="515"/>
      <c r="D146" s="516"/>
      <c r="E146" s="516"/>
      <c r="F146" s="517"/>
      <c r="G146" s="531">
        <v>1</v>
      </c>
      <c r="H146" s="530">
        <f t="shared" si="6"/>
        <v>30</v>
      </c>
      <c r="I146" s="516"/>
      <c r="J146" s="517"/>
      <c r="K146" s="517"/>
      <c r="L146" s="516"/>
      <c r="M146" s="518"/>
      <c r="N146" s="393"/>
      <c r="O146" s="394"/>
      <c r="P146" s="406"/>
      <c r="Q146" s="393"/>
      <c r="R146" s="394"/>
      <c r="S146" s="395"/>
      <c r="T146" s="696"/>
      <c r="U146" s="688"/>
      <c r="V146" s="520"/>
      <c r="W146" s="519"/>
      <c r="X146" s="493"/>
      <c r="Y146" s="521"/>
      <c r="Z146" s="519"/>
      <c r="AA146" s="522"/>
      <c r="AB146" s="523"/>
    </row>
    <row r="147" spans="1:28" s="133" customFormat="1" ht="16.5" thickBot="1">
      <c r="A147" s="514"/>
      <c r="B147" s="402" t="s">
        <v>74</v>
      </c>
      <c r="C147" s="515"/>
      <c r="D147" s="445">
        <v>14</v>
      </c>
      <c r="E147" s="445"/>
      <c r="F147" s="446"/>
      <c r="G147" s="447">
        <v>2</v>
      </c>
      <c r="H147" s="448">
        <f>G147*30</f>
        <v>60</v>
      </c>
      <c r="I147" s="445">
        <f>J147+K147+L147</f>
        <v>4</v>
      </c>
      <c r="J147" s="446">
        <v>4</v>
      </c>
      <c r="K147" s="446"/>
      <c r="L147" s="445"/>
      <c r="M147" s="449">
        <f>H147-I147</f>
        <v>56</v>
      </c>
      <c r="N147" s="393"/>
      <c r="O147" s="394"/>
      <c r="P147" s="406"/>
      <c r="Q147" s="393"/>
      <c r="R147" s="394"/>
      <c r="S147" s="395"/>
      <c r="T147" s="695"/>
      <c r="U147" s="687"/>
      <c r="V147" s="451"/>
      <c r="W147" s="450"/>
      <c r="X147" s="452"/>
      <c r="Y147" s="453"/>
      <c r="Z147" s="452"/>
      <c r="AA147" s="524" t="s">
        <v>249</v>
      </c>
      <c r="AB147" s="401"/>
    </row>
    <row r="148" spans="1:28" s="277" customFormat="1" ht="16.5" thickBot="1">
      <c r="A148" s="837" t="s">
        <v>35</v>
      </c>
      <c r="B148" s="838"/>
      <c r="C148" s="305"/>
      <c r="D148" s="306"/>
      <c r="E148" s="306"/>
      <c r="F148" s="307"/>
      <c r="G148" s="308">
        <f>G149+G150</f>
        <v>35</v>
      </c>
      <c r="H148" s="534">
        <f>H149+H150</f>
        <v>1050</v>
      </c>
      <c r="I148" s="306"/>
      <c r="J148" s="307"/>
      <c r="K148" s="307"/>
      <c r="L148" s="306"/>
      <c r="M148" s="301"/>
      <c r="N148" s="273"/>
      <c r="O148" s="274"/>
      <c r="P148" s="309"/>
      <c r="Q148" s="273"/>
      <c r="R148" s="274"/>
      <c r="S148" s="275"/>
      <c r="T148" s="697"/>
      <c r="U148" s="323"/>
      <c r="V148" s="311"/>
      <c r="W148" s="310"/>
      <c r="X148" s="312"/>
      <c r="Y148" s="313"/>
      <c r="Z148" s="314"/>
      <c r="AA148" s="315"/>
      <c r="AB148" s="525"/>
    </row>
    <row r="149" spans="1:28" s="277" customFormat="1" ht="16.5" customHeight="1" thickBot="1">
      <c r="A149" s="910" t="s">
        <v>85</v>
      </c>
      <c r="B149" s="911"/>
      <c r="C149" s="316"/>
      <c r="D149" s="271"/>
      <c r="E149" s="271"/>
      <c r="F149" s="317"/>
      <c r="G149" s="318">
        <f>G120+G123+G126+G129+G132+G138+G135+G146+G142</f>
        <v>7</v>
      </c>
      <c r="H149" s="535">
        <f>H120+H123+H126+H129+H132+H138+H135+H146+H142</f>
        <v>210</v>
      </c>
      <c r="I149" s="271"/>
      <c r="J149" s="317"/>
      <c r="K149" s="317"/>
      <c r="L149" s="271"/>
      <c r="M149" s="272"/>
      <c r="N149" s="319"/>
      <c r="O149" s="320"/>
      <c r="P149" s="321"/>
      <c r="Q149" s="273"/>
      <c r="R149" s="274"/>
      <c r="S149" s="275"/>
      <c r="T149" s="698"/>
      <c r="U149" s="323"/>
      <c r="V149" s="311"/>
      <c r="W149" s="324"/>
      <c r="X149" s="323"/>
      <c r="Y149" s="311"/>
      <c r="Z149" s="322"/>
      <c r="AA149" s="244"/>
      <c r="AB149" s="276"/>
    </row>
    <row r="150" spans="1:28" s="270" customFormat="1" ht="16.5" thickBot="1">
      <c r="A150" s="837" t="s">
        <v>86</v>
      </c>
      <c r="B150" s="838"/>
      <c r="C150" s="325"/>
      <c r="D150" s="325"/>
      <c r="E150" s="325"/>
      <c r="F150" s="326"/>
      <c r="G150" s="532">
        <f aca="true" t="shared" si="7" ref="G150:M150">G118+G121+G124+G127+G130+G133+G136+G140+G147+G139+G143+G144+G145</f>
        <v>28</v>
      </c>
      <c r="H150" s="533">
        <f t="shared" si="7"/>
        <v>840</v>
      </c>
      <c r="I150" s="533">
        <f t="shared" si="7"/>
        <v>52</v>
      </c>
      <c r="J150" s="533">
        <f t="shared" si="7"/>
        <v>44</v>
      </c>
      <c r="K150" s="533">
        <f t="shared" si="7"/>
        <v>0</v>
      </c>
      <c r="L150" s="533">
        <f t="shared" si="7"/>
        <v>8</v>
      </c>
      <c r="M150" s="533">
        <f t="shared" si="7"/>
        <v>698</v>
      </c>
      <c r="N150" s="327"/>
      <c r="O150" s="327"/>
      <c r="P150" s="328"/>
      <c r="Q150" s="329"/>
      <c r="R150" s="330"/>
      <c r="S150" s="331"/>
      <c r="T150" s="682">
        <f>SUM(T118:T149)</f>
        <v>0</v>
      </c>
      <c r="U150" s="332">
        <f>SUM(U118:U149)</f>
        <v>0</v>
      </c>
      <c r="V150" s="333">
        <f>SUM(V118:V149)</f>
        <v>0</v>
      </c>
      <c r="W150" s="536" t="s">
        <v>249</v>
      </c>
      <c r="X150" s="333">
        <f>SUM(X118:X149)</f>
        <v>0</v>
      </c>
      <c r="Y150" s="333">
        <f>SUM(Y118:Y149)</f>
        <v>0</v>
      </c>
      <c r="Z150" s="536" t="s">
        <v>273</v>
      </c>
      <c r="AA150" s="333" t="s">
        <v>274</v>
      </c>
      <c r="AB150" s="333"/>
    </row>
    <row r="151" spans="1:28" s="37" customFormat="1" ht="16.5" thickBot="1">
      <c r="A151" s="828" t="s">
        <v>287</v>
      </c>
      <c r="B151" s="829"/>
      <c r="C151" s="829"/>
      <c r="D151" s="829"/>
      <c r="E151" s="829"/>
      <c r="F151" s="829"/>
      <c r="G151" s="829"/>
      <c r="H151" s="829"/>
      <c r="I151" s="829"/>
      <c r="J151" s="829"/>
      <c r="K151" s="829"/>
      <c r="L151" s="829"/>
      <c r="M151" s="829"/>
      <c r="N151" s="829"/>
      <c r="O151" s="829"/>
      <c r="P151" s="829"/>
      <c r="Q151" s="829"/>
      <c r="R151" s="829"/>
      <c r="S151" s="829"/>
      <c r="T151" s="829"/>
      <c r="U151" s="829"/>
      <c r="V151" s="829"/>
      <c r="W151" s="829"/>
      <c r="X151" s="829"/>
      <c r="Y151" s="829"/>
      <c r="Z151" s="829"/>
      <c r="AA151" s="829"/>
      <c r="AB151" s="829"/>
    </row>
    <row r="152" spans="1:28" s="133" customFormat="1" ht="16.5" thickBot="1">
      <c r="A152" s="463" t="s">
        <v>285</v>
      </c>
      <c r="B152" s="460" t="s">
        <v>20</v>
      </c>
      <c r="C152" s="394"/>
      <c r="D152" s="394">
        <v>15</v>
      </c>
      <c r="E152" s="394"/>
      <c r="F152" s="392"/>
      <c r="G152" s="461">
        <v>12</v>
      </c>
      <c r="H152" s="461">
        <f>G152*30</f>
        <v>360</v>
      </c>
      <c r="I152" s="468">
        <f>J152+L152</f>
        <v>0</v>
      </c>
      <c r="J152" s="468"/>
      <c r="K152" s="468"/>
      <c r="L152" s="468"/>
      <c r="M152" s="469"/>
      <c r="N152" s="470"/>
      <c r="O152" s="471"/>
      <c r="P152" s="469"/>
      <c r="Q152" s="470"/>
      <c r="R152" s="471"/>
      <c r="S152" s="472"/>
      <c r="T152" s="681"/>
      <c r="U152" s="458"/>
      <c r="V152" s="456"/>
      <c r="W152" s="457"/>
      <c r="X152" s="455"/>
      <c r="Y152" s="456"/>
      <c r="Z152" s="457"/>
      <c r="AA152" s="457"/>
      <c r="AB152" s="459"/>
    </row>
    <row r="153" spans="1:28" s="438" customFormat="1" ht="38.25" customHeight="1" thickBot="1">
      <c r="A153" s="728" t="s">
        <v>286</v>
      </c>
      <c r="B153" s="464" t="s">
        <v>91</v>
      </c>
      <c r="C153" s="465"/>
      <c r="D153" s="466">
        <v>15</v>
      </c>
      <c r="E153" s="466"/>
      <c r="F153" s="467"/>
      <c r="G153" s="454">
        <v>3</v>
      </c>
      <c r="H153" s="454">
        <f>G153*30</f>
        <v>90</v>
      </c>
      <c r="I153" s="729"/>
      <c r="J153" s="730"/>
      <c r="K153" s="730"/>
      <c r="L153" s="730"/>
      <c r="M153" s="731"/>
      <c r="N153" s="732"/>
      <c r="O153" s="733"/>
      <c r="P153" s="734"/>
      <c r="Q153" s="732"/>
      <c r="R153" s="733"/>
      <c r="S153" s="735"/>
      <c r="T153" s="736"/>
      <c r="U153" s="737"/>
      <c r="V153" s="738"/>
      <c r="W153" s="739"/>
      <c r="X153" s="737"/>
      <c r="Y153" s="738"/>
      <c r="Z153" s="739"/>
      <c r="AA153" s="740"/>
      <c r="AB153" s="741"/>
    </row>
    <row r="154" spans="1:28" s="270" customFormat="1" ht="16.5" thickBot="1">
      <c r="A154" s="914" t="s">
        <v>35</v>
      </c>
      <c r="B154" s="915"/>
      <c r="C154" s="334"/>
      <c r="D154" s="325"/>
      <c r="E154" s="325"/>
      <c r="F154" s="326"/>
      <c r="G154" s="335">
        <f>SUM(G152:G153)</f>
        <v>15</v>
      </c>
      <c r="H154" s="335">
        <f aca="true" t="shared" si="8" ref="H154:M154">SUM(H152:H153)</f>
        <v>450</v>
      </c>
      <c r="I154" s="335">
        <f t="shared" si="8"/>
        <v>0</v>
      </c>
      <c r="J154" s="335">
        <f t="shared" si="8"/>
        <v>0</v>
      </c>
      <c r="K154" s="335">
        <f t="shared" si="8"/>
        <v>0</v>
      </c>
      <c r="L154" s="335">
        <f t="shared" si="8"/>
        <v>0</v>
      </c>
      <c r="M154" s="335">
        <f t="shared" si="8"/>
        <v>0</v>
      </c>
      <c r="N154" s="338"/>
      <c r="O154" s="336"/>
      <c r="P154" s="337"/>
      <c r="Q154" s="338"/>
      <c r="R154" s="336"/>
      <c r="S154" s="339"/>
      <c r="T154" s="682">
        <f aca="true" t="shared" si="9" ref="T154:AB154">SUM(T152:T153)</f>
        <v>0</v>
      </c>
      <c r="U154" s="340">
        <f t="shared" si="9"/>
        <v>0</v>
      </c>
      <c r="V154" s="341">
        <f t="shared" si="9"/>
        <v>0</v>
      </c>
      <c r="W154" s="332">
        <f t="shared" si="9"/>
        <v>0</v>
      </c>
      <c r="X154" s="340">
        <f t="shared" si="9"/>
        <v>0</v>
      </c>
      <c r="Y154" s="341">
        <f t="shared" si="9"/>
        <v>0</v>
      </c>
      <c r="Z154" s="332">
        <f t="shared" si="9"/>
        <v>0</v>
      </c>
      <c r="AA154" s="332">
        <f t="shared" si="9"/>
        <v>0</v>
      </c>
      <c r="AB154" s="342">
        <f t="shared" si="9"/>
        <v>0</v>
      </c>
    </row>
    <row r="155" spans="1:28" s="37" customFormat="1" ht="16.5" thickBot="1">
      <c r="A155" s="181"/>
      <c r="B155" s="182"/>
      <c r="C155" s="183"/>
      <c r="D155" s="183"/>
      <c r="E155" s="183"/>
      <c r="F155" s="184"/>
      <c r="G155" s="185"/>
      <c r="H155" s="185"/>
      <c r="I155" s="186"/>
      <c r="J155" s="186"/>
      <c r="K155" s="186"/>
      <c r="L155" s="186"/>
      <c r="M155" s="187"/>
      <c r="N155" s="188"/>
      <c r="O155" s="189"/>
      <c r="P155" s="190"/>
      <c r="Q155" s="188"/>
      <c r="R155" s="189"/>
      <c r="S155" s="191"/>
      <c r="T155" s="192"/>
      <c r="U155" s="180"/>
      <c r="V155" s="193"/>
      <c r="W155" s="192"/>
      <c r="X155" s="194"/>
      <c r="Y155" s="193"/>
      <c r="Z155" s="192"/>
      <c r="AA155" s="192"/>
      <c r="AB155" s="195"/>
    </row>
    <row r="156" spans="1:28" s="270" customFormat="1" ht="16.5" thickBot="1">
      <c r="A156" s="843" t="s">
        <v>35</v>
      </c>
      <c r="B156" s="844"/>
      <c r="C156" s="343"/>
      <c r="D156" s="343"/>
      <c r="E156" s="343"/>
      <c r="F156" s="344"/>
      <c r="G156" s="473">
        <f>G157+G158</f>
        <v>205.5</v>
      </c>
      <c r="H156" s="473">
        <f>H157+H158</f>
        <v>6165</v>
      </c>
      <c r="I156" s="343"/>
      <c r="J156" s="343"/>
      <c r="K156" s="343"/>
      <c r="L156" s="343"/>
      <c r="M156" s="474"/>
      <c r="N156" s="475"/>
      <c r="O156" s="476"/>
      <c r="P156" s="477"/>
      <c r="Q156" s="475"/>
      <c r="R156" s="476"/>
      <c r="S156" s="478"/>
      <c r="T156" s="479"/>
      <c r="U156" s="480"/>
      <c r="V156" s="481"/>
      <c r="W156" s="479"/>
      <c r="X156" s="480"/>
      <c r="Y156" s="481"/>
      <c r="Z156" s="479"/>
      <c r="AA156" s="479"/>
      <c r="AB156" s="482"/>
    </row>
    <row r="157" spans="1:28" s="270" customFormat="1" ht="16.5" thickBot="1">
      <c r="A157" s="826" t="s">
        <v>85</v>
      </c>
      <c r="B157" s="827"/>
      <c r="C157" s="346"/>
      <c r="D157" s="347"/>
      <c r="E157" s="347"/>
      <c r="F157" s="348"/>
      <c r="G157" s="483">
        <f>G21+G45+G113+G149</f>
        <v>79.5</v>
      </c>
      <c r="H157" s="483">
        <f>H21+H45+H113+H149</f>
        <v>2385</v>
      </c>
      <c r="I157" s="348"/>
      <c r="J157" s="348"/>
      <c r="K157" s="348"/>
      <c r="L157" s="348"/>
      <c r="M157" s="484"/>
      <c r="N157" s="485"/>
      <c r="O157" s="486"/>
      <c r="P157" s="487"/>
      <c r="Q157" s="485"/>
      <c r="R157" s="486"/>
      <c r="S157" s="488"/>
      <c r="T157" s="258"/>
      <c r="U157" s="490"/>
      <c r="V157" s="491"/>
      <c r="W157" s="489"/>
      <c r="X157" s="489"/>
      <c r="Y157" s="491"/>
      <c r="Z157" s="489"/>
      <c r="AA157" s="489"/>
      <c r="AB157" s="491"/>
    </row>
    <row r="158" spans="1:28" s="288" customFormat="1" ht="16.5" thickBot="1">
      <c r="A158" s="840" t="s">
        <v>86</v>
      </c>
      <c r="B158" s="841"/>
      <c r="C158" s="350"/>
      <c r="D158" s="351"/>
      <c r="E158" s="351"/>
      <c r="F158" s="349"/>
      <c r="G158" s="352">
        <f>G22+G46+G114+G150+G154</f>
        <v>126</v>
      </c>
      <c r="H158" s="352">
        <f aca="true" t="shared" si="10" ref="H158:M158">H22+H46+H114+H150+H154</f>
        <v>3780</v>
      </c>
      <c r="I158" s="352">
        <f t="shared" si="10"/>
        <v>260</v>
      </c>
      <c r="J158" s="352">
        <f t="shared" si="10"/>
        <v>180</v>
      </c>
      <c r="K158" s="352">
        <f t="shared" si="10"/>
        <v>8</v>
      </c>
      <c r="L158" s="352">
        <f t="shared" si="10"/>
        <v>72</v>
      </c>
      <c r="M158" s="352">
        <f t="shared" si="10"/>
        <v>2980</v>
      </c>
      <c r="N158" s="353"/>
      <c r="O158" s="354"/>
      <c r="P158" s="355"/>
      <c r="Q158" s="353"/>
      <c r="R158" s="354"/>
      <c r="S158" s="356"/>
      <c r="T158" s="683" t="s">
        <v>275</v>
      </c>
      <c r="U158" s="537" t="s">
        <v>233</v>
      </c>
      <c r="V158" s="538" t="s">
        <v>276</v>
      </c>
      <c r="W158" s="538" t="s">
        <v>277</v>
      </c>
      <c r="X158" s="538" t="s">
        <v>233</v>
      </c>
      <c r="Y158" s="538" t="s">
        <v>271</v>
      </c>
      <c r="Z158" s="538" t="s">
        <v>278</v>
      </c>
      <c r="AA158" s="538" t="s">
        <v>279</v>
      </c>
      <c r="AB158" s="538" t="s">
        <v>249</v>
      </c>
    </row>
    <row r="159" spans="1:28" s="288" customFormat="1" ht="16.5" thickBot="1">
      <c r="A159" s="837"/>
      <c r="B159" s="842"/>
      <c r="C159" s="357"/>
      <c r="D159" s="345"/>
      <c r="E159" s="345"/>
      <c r="F159" s="358"/>
      <c r="G159" s="359"/>
      <c r="H159" s="360"/>
      <c r="I159" s="360"/>
      <c r="J159" s="360"/>
      <c r="K159" s="360"/>
      <c r="L159" s="360"/>
      <c r="M159" s="361"/>
      <c r="N159" s="362"/>
      <c r="O159" s="363"/>
      <c r="P159" s="364"/>
      <c r="Q159" s="362"/>
      <c r="R159" s="363"/>
      <c r="S159" s="365"/>
      <c r="T159" s="699">
        <f>SUM(T158:T158)</f>
        <v>0</v>
      </c>
      <c r="U159" s="916">
        <f>SUM(U158:V158)</f>
        <v>0</v>
      </c>
      <c r="V159" s="917"/>
      <c r="W159" s="700">
        <f>SUM(W158:W158)</f>
        <v>0</v>
      </c>
      <c r="X159" s="832">
        <f>SUM(X158:Y158)</f>
        <v>0</v>
      </c>
      <c r="Y159" s="833"/>
      <c r="Z159" s="700">
        <f>SUM(Z158:Z158)</f>
        <v>0</v>
      </c>
      <c r="AA159" s="832" t="s">
        <v>233</v>
      </c>
      <c r="AB159" s="833"/>
    </row>
    <row r="160" spans="1:29" s="37" customFormat="1" ht="15.75">
      <c r="A160" s="834" t="s">
        <v>32</v>
      </c>
      <c r="B160" s="834"/>
      <c r="C160" s="835"/>
      <c r="D160" s="835"/>
      <c r="E160" s="835"/>
      <c r="F160" s="835"/>
      <c r="G160" s="835"/>
      <c r="H160" s="835"/>
      <c r="I160" s="835"/>
      <c r="J160" s="835"/>
      <c r="K160" s="835"/>
      <c r="L160" s="835"/>
      <c r="M160" s="836"/>
      <c r="N160" s="196"/>
      <c r="O160" s="197"/>
      <c r="P160" s="198"/>
      <c r="Q160" s="196"/>
      <c r="R160" s="197"/>
      <c r="S160" s="539"/>
      <c r="T160" s="702">
        <f>COUNTIF($C$15:$C$145,"=7")</f>
        <v>4</v>
      </c>
      <c r="U160" s="822">
        <f>COUNTIF($C$11:$C$145,"=9")</f>
        <v>5</v>
      </c>
      <c r="V160" s="822"/>
      <c r="W160" s="703" t="s">
        <v>247</v>
      </c>
      <c r="X160" s="822">
        <f>COUNTIF($C$11:$C$145,"=12")</f>
        <v>4</v>
      </c>
      <c r="Y160" s="822"/>
      <c r="Z160" s="703">
        <f>COUNTIF($C$11:$C$145,"=13")</f>
        <v>4</v>
      </c>
      <c r="AA160" s="830">
        <f>COUNTIF($C$11:$C$145,"=14")</f>
        <v>2</v>
      </c>
      <c r="AB160" s="831"/>
      <c r="AC160" s="199"/>
    </row>
    <row r="161" spans="1:29" s="37" customFormat="1" ht="15.75">
      <c r="A161" s="834" t="s">
        <v>33</v>
      </c>
      <c r="B161" s="834"/>
      <c r="C161" s="834"/>
      <c r="D161" s="834"/>
      <c r="E161" s="834"/>
      <c r="F161" s="834"/>
      <c r="G161" s="834"/>
      <c r="H161" s="834"/>
      <c r="I161" s="834"/>
      <c r="J161" s="834"/>
      <c r="K161" s="834"/>
      <c r="L161" s="834"/>
      <c r="M161" s="839"/>
      <c r="N161" s="196"/>
      <c r="O161" s="197"/>
      <c r="P161" s="198"/>
      <c r="Q161" s="196"/>
      <c r="R161" s="197"/>
      <c r="S161" s="539"/>
      <c r="T161" s="704">
        <f>COUNTIF($D$15:$D$145,"=7")</f>
        <v>1</v>
      </c>
      <c r="U161" s="821">
        <f>COUNTIF($D$11:$D$145,"=9")</f>
        <v>2</v>
      </c>
      <c r="V161" s="821"/>
      <c r="W161" s="701">
        <f>COUNTIF($D$11:$D$145,"=10")</f>
        <v>2</v>
      </c>
      <c r="X161" s="821">
        <f>COUNTIF($D$11:$D$145,"=12")</f>
        <v>3</v>
      </c>
      <c r="Y161" s="821"/>
      <c r="Z161" s="701">
        <f>COUNTIF($D$11:$D$145,"=13")</f>
        <v>3</v>
      </c>
      <c r="AA161" s="824" t="s">
        <v>289</v>
      </c>
      <c r="AB161" s="825"/>
      <c r="AC161" s="199"/>
    </row>
    <row r="162" spans="1:28" s="37" customFormat="1" ht="15.75">
      <c r="A162" s="834" t="s">
        <v>34</v>
      </c>
      <c r="B162" s="834"/>
      <c r="C162" s="834"/>
      <c r="D162" s="834"/>
      <c r="E162" s="834"/>
      <c r="F162" s="834"/>
      <c r="G162" s="834"/>
      <c r="H162" s="834"/>
      <c r="I162" s="834"/>
      <c r="J162" s="834"/>
      <c r="K162" s="834"/>
      <c r="L162" s="834"/>
      <c r="M162" s="839"/>
      <c r="N162" s="196"/>
      <c r="O162" s="197"/>
      <c r="P162" s="198"/>
      <c r="Q162" s="196"/>
      <c r="R162" s="197"/>
      <c r="S162" s="539"/>
      <c r="T162" s="94"/>
      <c r="U162" s="821">
        <f>COUNTIF($F$11:$F$145,"=9")</f>
        <v>0</v>
      </c>
      <c r="V162" s="821"/>
      <c r="W162" s="701">
        <f>COUNTIF($F$11:$F$145,"=10")</f>
        <v>1</v>
      </c>
      <c r="X162" s="821">
        <f>COUNTIF($F$11:$F$145,"=12")</f>
        <v>2</v>
      </c>
      <c r="Y162" s="821"/>
      <c r="Z162" s="701">
        <f>COUNTIF($F$11:$F$145,"=13")</f>
        <v>2</v>
      </c>
      <c r="AA162" s="821">
        <f>COUNTIF($F$11:$F$145,"=14")</f>
        <v>1</v>
      </c>
      <c r="AB162" s="823"/>
    </row>
    <row r="163" spans="1:28" s="37" customFormat="1" ht="16.5" thickBot="1">
      <c r="A163" s="912" t="s">
        <v>52</v>
      </c>
      <c r="B163" s="912"/>
      <c r="C163" s="912"/>
      <c r="D163" s="912"/>
      <c r="E163" s="912"/>
      <c r="F163" s="912"/>
      <c r="G163" s="912"/>
      <c r="H163" s="912"/>
      <c r="I163" s="912"/>
      <c r="J163" s="912"/>
      <c r="K163" s="912"/>
      <c r="L163" s="912"/>
      <c r="M163" s="913"/>
      <c r="N163" s="200"/>
      <c r="O163" s="201"/>
      <c r="P163" s="202"/>
      <c r="Q163" s="200"/>
      <c r="R163" s="201"/>
      <c r="S163" s="540"/>
      <c r="T163" s="705"/>
      <c r="U163" s="817"/>
      <c r="V163" s="817"/>
      <c r="W163" s="706"/>
      <c r="X163" s="817"/>
      <c r="Y163" s="817"/>
      <c r="Z163" s="706"/>
      <c r="AA163" s="817"/>
      <c r="AB163" s="818"/>
    </row>
    <row r="164" spans="1:28" s="37" customFormat="1" ht="16.5" thickBot="1">
      <c r="A164" s="179"/>
      <c r="B164" s="201"/>
      <c r="C164" s="203"/>
      <c r="D164" s="203"/>
      <c r="E164" s="203"/>
      <c r="F164" s="201"/>
      <c r="G164" s="201"/>
      <c r="H164" s="201"/>
      <c r="I164" s="201"/>
      <c r="J164" s="201"/>
      <c r="K164" s="807" t="s">
        <v>62</v>
      </c>
      <c r="L164" s="808"/>
      <c r="M164" s="809"/>
      <c r="N164" s="204"/>
      <c r="O164" s="205"/>
      <c r="P164" s="206"/>
      <c r="Q164" s="204"/>
      <c r="R164" s="205"/>
      <c r="S164" s="207"/>
      <c r="T164" s="810" t="s">
        <v>96</v>
      </c>
      <c r="U164" s="811"/>
      <c r="V164" s="811"/>
      <c r="W164" s="810" t="s">
        <v>97</v>
      </c>
      <c r="X164" s="811"/>
      <c r="Y164" s="811"/>
      <c r="Z164" s="810" t="s">
        <v>97</v>
      </c>
      <c r="AA164" s="811"/>
      <c r="AB164" s="812"/>
    </row>
    <row r="165" spans="1:28" s="37" customFormat="1" ht="16.5" customHeight="1" thickBot="1">
      <c r="A165" s="819"/>
      <c r="B165" s="819"/>
      <c r="C165" s="819"/>
      <c r="D165" s="819"/>
      <c r="E165" s="819"/>
      <c r="F165" s="819"/>
      <c r="G165" s="819"/>
      <c r="H165" s="819"/>
      <c r="I165" s="819"/>
      <c r="J165" s="819"/>
      <c r="K165" s="819"/>
      <c r="L165" s="819"/>
      <c r="M165" s="820"/>
      <c r="N165" s="208"/>
      <c r="O165" s="208"/>
      <c r="P165" s="208"/>
      <c r="Q165" s="208"/>
      <c r="R165" s="208"/>
      <c r="S165" s="208"/>
      <c r="T165" s="813"/>
      <c r="U165" s="814"/>
      <c r="V165" s="814"/>
      <c r="W165" s="815"/>
      <c r="X165" s="815"/>
      <c r="Y165" s="815"/>
      <c r="Z165" s="815"/>
      <c r="AA165" s="815"/>
      <c r="AB165" s="816"/>
    </row>
    <row r="166" spans="1:28" s="270" customFormat="1" ht="18.75">
      <c r="A166" s="366"/>
      <c r="B166" s="367"/>
      <c r="C166" s="368"/>
      <c r="D166" s="368"/>
      <c r="E166" s="368"/>
      <c r="F166" s="369"/>
      <c r="G166" s="369"/>
      <c r="H166" s="369"/>
      <c r="I166" s="369"/>
      <c r="J166" s="369"/>
      <c r="K166" s="369"/>
      <c r="L166" s="370"/>
      <c r="T166" s="907">
        <f>G30+G19+G26+G29+G33+G40+G36+G37++G43+G64+G88+G100</f>
        <v>36</v>
      </c>
      <c r="U166" s="908"/>
      <c r="V166" s="908"/>
      <c r="W166" s="907">
        <f>G72+G50+G54+G55+G58+G61+G65+G68+G71+G75+G78+G91+G94+G101+G104+G124</f>
        <v>38</v>
      </c>
      <c r="X166" s="908"/>
      <c r="Y166" s="908"/>
      <c r="Z166" s="907">
        <f>G13+G51+G82+G85+G97+G105+G111+G121+G130+G133+G136+G147+G140+G139+G144+G145+G154+G118+G127+G143</f>
        <v>52</v>
      </c>
      <c r="AA166" s="908"/>
      <c r="AB166" s="909"/>
    </row>
    <row r="167" spans="1:28" s="37" customFormat="1" ht="15.75">
      <c r="A167" s="920"/>
      <c r="B167" s="920"/>
      <c r="C167" s="920"/>
      <c r="D167" s="920"/>
      <c r="E167" s="210"/>
      <c r="F167" s="211"/>
      <c r="G167" s="211"/>
      <c r="H167" s="921"/>
      <c r="I167" s="921"/>
      <c r="J167" s="921"/>
      <c r="K167" s="921"/>
      <c r="L167" s="921"/>
      <c r="M167" s="921"/>
      <c r="N167" s="212"/>
      <c r="O167" s="212"/>
      <c r="P167" s="212"/>
      <c r="Q167" s="212"/>
      <c r="R167" s="212"/>
      <c r="S167" s="212"/>
      <c r="T167" s="923">
        <f>T166+W166+Z166</f>
        <v>126</v>
      </c>
      <c r="U167" s="923"/>
      <c r="V167" s="923"/>
      <c r="W167" s="923"/>
      <c r="X167" s="923"/>
      <c r="Y167" s="923"/>
      <c r="Z167" s="923"/>
      <c r="AA167" s="923"/>
      <c r="AB167" s="923"/>
    </row>
    <row r="168" spans="1:28" s="37" customFormat="1" ht="18.75">
      <c r="A168" s="209"/>
      <c r="B168" s="213"/>
      <c r="C168" s="214"/>
      <c r="D168" s="214"/>
      <c r="E168" s="214"/>
      <c r="F168" s="211"/>
      <c r="G168" s="211"/>
      <c r="H168" s="211"/>
      <c r="I168" s="211"/>
      <c r="J168" s="211"/>
      <c r="K168" s="211"/>
      <c r="L168" s="215"/>
      <c r="M168" s="216"/>
      <c r="N168" s="216"/>
      <c r="O168" s="216"/>
      <c r="P168" s="216"/>
      <c r="Q168" s="216"/>
      <c r="R168" s="216"/>
      <c r="S168" s="216"/>
      <c r="T168" s="217"/>
      <c r="U168" s="217"/>
      <c r="V168" s="217"/>
      <c r="W168" s="217"/>
      <c r="X168" s="217"/>
      <c r="Y168" s="217"/>
      <c r="Z168" s="217"/>
      <c r="AA168" s="217"/>
      <c r="AB168" s="217"/>
    </row>
    <row r="169" spans="1:28" s="37" customFormat="1" ht="15.75">
      <c r="A169" s="918"/>
      <c r="B169" s="918"/>
      <c r="C169" s="918"/>
      <c r="D169" s="918"/>
      <c r="E169" s="218"/>
      <c r="F169" s="219"/>
      <c r="G169" s="219"/>
      <c r="H169" s="921"/>
      <c r="I169" s="921"/>
      <c r="J169" s="921"/>
      <c r="K169" s="921"/>
      <c r="L169" s="921"/>
      <c r="M169" s="921"/>
      <c r="N169" s="212"/>
      <c r="O169" s="212"/>
      <c r="P169" s="212"/>
      <c r="Q169" s="212"/>
      <c r="R169" s="212"/>
      <c r="S169" s="212"/>
      <c r="T169" s="922"/>
      <c r="U169" s="922"/>
      <c r="V169" s="922"/>
      <c r="W169" s="922"/>
      <c r="X169" s="922"/>
      <c r="Y169" s="922"/>
      <c r="Z169" s="922"/>
      <c r="AA169" s="922"/>
      <c r="AB169" s="922"/>
    </row>
    <row r="170" spans="1:28" s="37" customFormat="1" ht="15.75">
      <c r="A170" s="918"/>
      <c r="B170" s="918"/>
      <c r="C170" s="918"/>
      <c r="D170" s="918"/>
      <c r="E170" s="218"/>
      <c r="F170" s="219"/>
      <c r="G170" s="219"/>
      <c r="H170" s="918"/>
      <c r="I170" s="918"/>
      <c r="J170" s="918"/>
      <c r="K170" s="918"/>
      <c r="L170" s="918"/>
      <c r="M170" s="918"/>
      <c r="N170" s="218"/>
      <c r="O170" s="218"/>
      <c r="P170" s="218"/>
      <c r="Q170" s="218"/>
      <c r="R170" s="218"/>
      <c r="S170" s="218"/>
      <c r="T170" s="919"/>
      <c r="U170" s="919"/>
      <c r="V170" s="919"/>
      <c r="W170" s="919"/>
      <c r="X170" s="919"/>
      <c r="Y170" s="919"/>
      <c r="Z170" s="919"/>
      <c r="AA170" s="919"/>
      <c r="AB170" s="919"/>
    </row>
    <row r="171" spans="1:28" s="37" customFormat="1" ht="18.75">
      <c r="A171" s="209"/>
      <c r="B171" s="213"/>
      <c r="C171" s="214"/>
      <c r="D171" s="214"/>
      <c r="E171" s="214"/>
      <c r="F171" s="211"/>
      <c r="G171" s="211"/>
      <c r="H171" s="211"/>
      <c r="I171" s="211"/>
      <c r="J171" s="211"/>
      <c r="K171" s="211"/>
      <c r="L171" s="215"/>
      <c r="M171" s="216"/>
      <c r="N171" s="216"/>
      <c r="O171" s="216"/>
      <c r="P171" s="216"/>
      <c r="Q171" s="216"/>
      <c r="R171" s="216"/>
      <c r="S171" s="216"/>
      <c r="T171" s="217"/>
      <c r="U171" s="217"/>
      <c r="V171" s="217"/>
      <c r="W171" s="217"/>
      <c r="X171" s="217"/>
      <c r="Y171" s="217"/>
      <c r="Z171" s="217"/>
      <c r="AA171" s="217"/>
      <c r="AB171" s="217"/>
    </row>
    <row r="172" spans="1:28" s="37" customFormat="1" ht="18.75">
      <c r="A172" s="209"/>
      <c r="B172" s="213"/>
      <c r="C172" s="214"/>
      <c r="D172" s="214"/>
      <c r="E172" s="214"/>
      <c r="F172" s="211"/>
      <c r="G172" s="211"/>
      <c r="H172" s="211"/>
      <c r="I172" s="211"/>
      <c r="J172" s="211"/>
      <c r="K172" s="211"/>
      <c r="L172" s="215"/>
      <c r="M172" s="216"/>
      <c r="N172" s="216"/>
      <c r="O172" s="216"/>
      <c r="P172" s="216"/>
      <c r="Q172" s="216"/>
      <c r="R172" s="216"/>
      <c r="S172" s="216"/>
      <c r="T172" s="217"/>
      <c r="U172" s="217"/>
      <c r="V172" s="217"/>
      <c r="W172" s="217"/>
      <c r="X172" s="217"/>
      <c r="Y172" s="217"/>
      <c r="Z172" s="217"/>
      <c r="AA172" s="217"/>
      <c r="AB172" s="217"/>
    </row>
    <row r="173" spans="1:28" s="37" customFormat="1" ht="18.75">
      <c r="A173" s="209"/>
      <c r="B173" s="213"/>
      <c r="C173" s="214"/>
      <c r="D173" s="214"/>
      <c r="E173" s="214"/>
      <c r="F173" s="211"/>
      <c r="G173" s="211"/>
      <c r="H173" s="211"/>
      <c r="I173" s="211"/>
      <c r="J173" s="211"/>
      <c r="K173" s="211"/>
      <c r="L173" s="215"/>
      <c r="M173" s="216"/>
      <c r="N173" s="216"/>
      <c r="O173" s="216"/>
      <c r="P173" s="216"/>
      <c r="Q173" s="216"/>
      <c r="R173" s="216"/>
      <c r="S173" s="216"/>
      <c r="T173" s="217"/>
      <c r="U173" s="217"/>
      <c r="V173" s="217"/>
      <c r="W173" s="217"/>
      <c r="X173" s="217"/>
      <c r="Y173" s="217"/>
      <c r="Z173" s="217"/>
      <c r="AA173" s="217"/>
      <c r="AB173" s="217"/>
    </row>
    <row r="174" spans="1:28" s="37" customFormat="1" ht="18.75">
      <c r="A174" s="209"/>
      <c r="B174" s="213"/>
      <c r="C174" s="214"/>
      <c r="D174" s="214"/>
      <c r="E174" s="214"/>
      <c r="F174" s="211"/>
      <c r="G174" s="211"/>
      <c r="H174" s="211"/>
      <c r="I174" s="211"/>
      <c r="J174" s="211"/>
      <c r="K174" s="211"/>
      <c r="L174" s="215"/>
      <c r="M174" s="216"/>
      <c r="N174" s="216"/>
      <c r="O174" s="216"/>
      <c r="P174" s="216"/>
      <c r="Q174" s="216"/>
      <c r="R174" s="216"/>
      <c r="S174" s="216"/>
      <c r="T174" s="217"/>
      <c r="U174" s="217"/>
      <c r="V174" s="217"/>
      <c r="W174" s="217"/>
      <c r="X174" s="217"/>
      <c r="Y174" s="217"/>
      <c r="Z174" s="217"/>
      <c r="AA174" s="217"/>
      <c r="AB174" s="217"/>
    </row>
    <row r="175" spans="2:28" ht="18">
      <c r="B175" s="221"/>
      <c r="C175" s="222"/>
      <c r="D175" s="222"/>
      <c r="E175" s="222"/>
      <c r="F175" s="223"/>
      <c r="G175" s="223"/>
      <c r="H175" s="223"/>
      <c r="I175" s="223"/>
      <c r="J175" s="223"/>
      <c r="K175" s="223"/>
      <c r="L175" s="224"/>
      <c r="M175" s="225"/>
      <c r="N175" s="225"/>
      <c r="O175" s="225"/>
      <c r="P175" s="225"/>
      <c r="Q175" s="225"/>
      <c r="R175" s="225"/>
      <c r="S175" s="225"/>
      <c r="T175" s="226"/>
      <c r="U175" s="226"/>
      <c r="V175" s="226"/>
      <c r="W175" s="226"/>
      <c r="X175" s="226"/>
      <c r="Y175" s="226"/>
      <c r="Z175" s="226"/>
      <c r="AA175" s="226"/>
      <c r="AB175" s="226"/>
    </row>
    <row r="176" spans="2:28" ht="18">
      <c r="B176" s="221"/>
      <c r="C176" s="222"/>
      <c r="D176" s="222"/>
      <c r="E176" s="222"/>
      <c r="F176" s="223"/>
      <c r="G176" s="223"/>
      <c r="H176" s="223"/>
      <c r="I176" s="223"/>
      <c r="J176" s="223"/>
      <c r="K176" s="223"/>
      <c r="L176" s="224"/>
      <c r="M176" s="225"/>
      <c r="N176" s="225"/>
      <c r="O176" s="225"/>
      <c r="P176" s="225"/>
      <c r="Q176" s="225"/>
      <c r="R176" s="225"/>
      <c r="S176" s="225"/>
      <c r="T176" s="226"/>
      <c r="U176" s="226"/>
      <c r="V176" s="226"/>
      <c r="W176" s="226"/>
      <c r="X176" s="226"/>
      <c r="Y176" s="226"/>
      <c r="Z176" s="226"/>
      <c r="AA176" s="226"/>
      <c r="AB176" s="226"/>
    </row>
    <row r="177" spans="2:28" ht="18">
      <c r="B177" s="221"/>
      <c r="C177" s="222"/>
      <c r="D177" s="222"/>
      <c r="E177" s="222"/>
      <c r="F177" s="223"/>
      <c r="G177" s="223"/>
      <c r="H177" s="223"/>
      <c r="I177" s="223"/>
      <c r="J177" s="223"/>
      <c r="K177" s="223"/>
      <c r="L177" s="224"/>
      <c r="M177" s="225"/>
      <c r="N177" s="225"/>
      <c r="O177" s="225"/>
      <c r="P177" s="225"/>
      <c r="Q177" s="225"/>
      <c r="R177" s="225"/>
      <c r="S177" s="225"/>
      <c r="T177" s="226"/>
      <c r="U177" s="226"/>
      <c r="V177" s="226"/>
      <c r="W177" s="226"/>
      <c r="X177" s="226"/>
      <c r="Y177" s="226"/>
      <c r="Z177" s="226"/>
      <c r="AA177" s="226"/>
      <c r="AB177" s="226"/>
    </row>
    <row r="178" spans="2:28" ht="18">
      <c r="B178" s="221"/>
      <c r="C178" s="222"/>
      <c r="D178" s="222"/>
      <c r="E178" s="222"/>
      <c r="F178" s="223"/>
      <c r="G178" s="223"/>
      <c r="H178" s="223"/>
      <c r="I178" s="223"/>
      <c r="J178" s="223"/>
      <c r="K178" s="223"/>
      <c r="L178" s="224"/>
      <c r="M178" s="225"/>
      <c r="N178" s="225"/>
      <c r="O178" s="225"/>
      <c r="P178" s="225"/>
      <c r="Q178" s="225"/>
      <c r="R178" s="225"/>
      <c r="S178" s="225"/>
      <c r="T178" s="226"/>
      <c r="U178" s="226"/>
      <c r="V178" s="226"/>
      <c r="W178" s="226"/>
      <c r="X178" s="226"/>
      <c r="Y178" s="226"/>
      <c r="Z178" s="226"/>
      <c r="AA178" s="226"/>
      <c r="AB178" s="226"/>
    </row>
    <row r="179" spans="2:28" ht="18">
      <c r="B179" s="221"/>
      <c r="C179" s="222"/>
      <c r="D179" s="222"/>
      <c r="E179" s="222"/>
      <c r="F179" s="223"/>
      <c r="G179" s="223"/>
      <c r="H179" s="223"/>
      <c r="I179" s="223"/>
      <c r="J179" s="223"/>
      <c r="K179" s="223"/>
      <c r="L179" s="224"/>
      <c r="M179" s="225"/>
      <c r="N179" s="225"/>
      <c r="O179" s="225"/>
      <c r="P179" s="225"/>
      <c r="Q179" s="225"/>
      <c r="R179" s="225"/>
      <c r="S179" s="225"/>
      <c r="T179" s="226"/>
      <c r="U179" s="226"/>
      <c r="V179" s="226"/>
      <c r="W179" s="226"/>
      <c r="X179" s="226"/>
      <c r="Y179" s="226"/>
      <c r="Z179" s="226"/>
      <c r="AA179" s="226"/>
      <c r="AB179" s="226"/>
    </row>
    <row r="180" spans="2:28" ht="18">
      <c r="B180" s="221"/>
      <c r="C180" s="222"/>
      <c r="D180" s="222"/>
      <c r="E180" s="222"/>
      <c r="F180" s="223"/>
      <c r="G180" s="223"/>
      <c r="H180" s="223"/>
      <c r="I180" s="223"/>
      <c r="J180" s="223"/>
      <c r="K180" s="223"/>
      <c r="L180" s="224"/>
      <c r="M180" s="225"/>
      <c r="N180" s="225"/>
      <c r="O180" s="225"/>
      <c r="P180" s="225"/>
      <c r="Q180" s="225"/>
      <c r="R180" s="225"/>
      <c r="S180" s="225"/>
      <c r="T180" s="226"/>
      <c r="U180" s="226"/>
      <c r="V180" s="226"/>
      <c r="W180" s="226"/>
      <c r="X180" s="226"/>
      <c r="Y180" s="226"/>
      <c r="Z180" s="226"/>
      <c r="AA180" s="226"/>
      <c r="AB180" s="226"/>
    </row>
    <row r="181" spans="2:28" ht="18">
      <c r="B181" s="221"/>
      <c r="C181" s="222"/>
      <c r="D181" s="222"/>
      <c r="E181" s="222"/>
      <c r="F181" s="223"/>
      <c r="G181" s="223"/>
      <c r="H181" s="223"/>
      <c r="I181" s="223"/>
      <c r="J181" s="223"/>
      <c r="K181" s="223"/>
      <c r="L181" s="224"/>
      <c r="M181" s="225"/>
      <c r="N181" s="225"/>
      <c r="O181" s="225"/>
      <c r="P181" s="225"/>
      <c r="Q181" s="225"/>
      <c r="R181" s="225"/>
      <c r="S181" s="225"/>
      <c r="T181" s="226"/>
      <c r="U181" s="226"/>
      <c r="V181" s="226"/>
      <c r="W181" s="226"/>
      <c r="X181" s="226"/>
      <c r="Y181" s="226"/>
      <c r="Z181" s="226"/>
      <c r="AA181" s="226"/>
      <c r="AB181" s="226"/>
    </row>
    <row r="182" spans="2:28" ht="18">
      <c r="B182" s="221"/>
      <c r="C182" s="222"/>
      <c r="D182" s="222"/>
      <c r="E182" s="222"/>
      <c r="F182" s="223"/>
      <c r="G182" s="223"/>
      <c r="H182" s="223"/>
      <c r="I182" s="223"/>
      <c r="J182" s="223"/>
      <c r="K182" s="223"/>
      <c r="L182" s="224"/>
      <c r="M182" s="225"/>
      <c r="N182" s="225"/>
      <c r="O182" s="225"/>
      <c r="P182" s="225"/>
      <c r="Q182" s="225"/>
      <c r="R182" s="225"/>
      <c r="S182" s="225"/>
      <c r="T182" s="226"/>
      <c r="U182" s="226"/>
      <c r="V182" s="226"/>
      <c r="W182" s="226"/>
      <c r="X182" s="226"/>
      <c r="Y182" s="226"/>
      <c r="Z182" s="226"/>
      <c r="AA182" s="226"/>
      <c r="AB182" s="226"/>
    </row>
    <row r="183" spans="2:28" ht="18">
      <c r="B183" s="221"/>
      <c r="C183" s="222"/>
      <c r="D183" s="222"/>
      <c r="E183" s="222"/>
      <c r="F183" s="223"/>
      <c r="G183" s="223"/>
      <c r="H183" s="223"/>
      <c r="I183" s="223"/>
      <c r="J183" s="223"/>
      <c r="K183" s="223"/>
      <c r="L183" s="224"/>
      <c r="M183" s="225"/>
      <c r="N183" s="225"/>
      <c r="O183" s="225"/>
      <c r="P183" s="225"/>
      <c r="Q183" s="225"/>
      <c r="R183" s="225"/>
      <c r="S183" s="225"/>
      <c r="T183" s="226"/>
      <c r="U183" s="226"/>
      <c r="V183" s="226"/>
      <c r="W183" s="226"/>
      <c r="X183" s="226"/>
      <c r="Y183" s="226"/>
      <c r="Z183" s="226"/>
      <c r="AA183" s="226"/>
      <c r="AB183" s="226"/>
    </row>
    <row r="184" spans="2:28" ht="18">
      <c r="B184" s="221"/>
      <c r="C184" s="222"/>
      <c r="D184" s="222"/>
      <c r="E184" s="222"/>
      <c r="F184" s="223"/>
      <c r="G184" s="223"/>
      <c r="H184" s="223"/>
      <c r="I184" s="223"/>
      <c r="J184" s="223"/>
      <c r="K184" s="223"/>
      <c r="L184" s="224"/>
      <c r="M184" s="225"/>
      <c r="N184" s="225"/>
      <c r="O184" s="225"/>
      <c r="P184" s="225"/>
      <c r="Q184" s="225"/>
      <c r="R184" s="225"/>
      <c r="S184" s="225"/>
      <c r="T184" s="226"/>
      <c r="U184" s="226"/>
      <c r="V184" s="226"/>
      <c r="W184" s="226"/>
      <c r="X184" s="226"/>
      <c r="Y184" s="226"/>
      <c r="Z184" s="226"/>
      <c r="AA184" s="226"/>
      <c r="AB184" s="226"/>
    </row>
    <row r="185" spans="2:28" ht="18">
      <c r="B185" s="221"/>
      <c r="C185" s="222"/>
      <c r="D185" s="222"/>
      <c r="E185" s="222"/>
      <c r="F185" s="223"/>
      <c r="G185" s="223"/>
      <c r="H185" s="223"/>
      <c r="I185" s="223"/>
      <c r="J185" s="223"/>
      <c r="K185" s="223"/>
      <c r="L185" s="224"/>
      <c r="M185" s="225"/>
      <c r="N185" s="225"/>
      <c r="O185" s="225"/>
      <c r="P185" s="225"/>
      <c r="Q185" s="225"/>
      <c r="R185" s="225"/>
      <c r="S185" s="225"/>
      <c r="T185" s="226"/>
      <c r="U185" s="226"/>
      <c r="V185" s="226"/>
      <c r="W185" s="226"/>
      <c r="X185" s="226"/>
      <c r="Y185" s="226"/>
      <c r="Z185" s="226"/>
      <c r="AA185" s="226"/>
      <c r="AB185" s="226"/>
    </row>
    <row r="186" spans="2:28" ht="18">
      <c r="B186" s="221"/>
      <c r="C186" s="222"/>
      <c r="D186" s="222"/>
      <c r="E186" s="222"/>
      <c r="F186" s="223"/>
      <c r="G186" s="223"/>
      <c r="H186" s="223"/>
      <c r="I186" s="223"/>
      <c r="J186" s="223"/>
      <c r="K186" s="223"/>
      <c r="L186" s="224"/>
      <c r="M186" s="225"/>
      <c r="N186" s="225"/>
      <c r="O186" s="225"/>
      <c r="P186" s="225"/>
      <c r="Q186" s="225"/>
      <c r="R186" s="225"/>
      <c r="S186" s="225"/>
      <c r="T186" s="226"/>
      <c r="U186" s="226"/>
      <c r="V186" s="226"/>
      <c r="W186" s="226"/>
      <c r="X186" s="226"/>
      <c r="Y186" s="226"/>
      <c r="Z186" s="226"/>
      <c r="AA186" s="226"/>
      <c r="AB186" s="226"/>
    </row>
    <row r="189" spans="29:31" ht="18">
      <c r="AC189" s="35"/>
      <c r="AD189" s="35"/>
      <c r="AE189" s="35"/>
    </row>
    <row r="190" spans="29:31" ht="18">
      <c r="AC190" s="230"/>
      <c r="AD190" s="230"/>
      <c r="AE190" s="230"/>
    </row>
    <row r="191" spans="29:31" ht="18">
      <c r="AC191" s="230"/>
      <c r="AD191" s="230"/>
      <c r="AE191" s="230"/>
    </row>
    <row r="192" spans="29:31" ht="18">
      <c r="AC192" s="230"/>
      <c r="AD192" s="230"/>
      <c r="AE192" s="230"/>
    </row>
  </sheetData>
  <sheetProtection/>
  <mergeCells count="86">
    <mergeCell ref="A170:D170"/>
    <mergeCell ref="H170:M170"/>
    <mergeCell ref="T170:AB170"/>
    <mergeCell ref="A167:D167"/>
    <mergeCell ref="H167:M167"/>
    <mergeCell ref="A169:D169"/>
    <mergeCell ref="H169:M169"/>
    <mergeCell ref="T169:AB169"/>
    <mergeCell ref="T167:AB167"/>
    <mergeCell ref="W166:Y166"/>
    <mergeCell ref="T166:V166"/>
    <mergeCell ref="Z166:AB166"/>
    <mergeCell ref="A149:B149"/>
    <mergeCell ref="A163:M163"/>
    <mergeCell ref="A161:M161"/>
    <mergeCell ref="A154:B154"/>
    <mergeCell ref="X163:Y163"/>
    <mergeCell ref="U159:V159"/>
    <mergeCell ref="A150:B150"/>
    <mergeCell ref="A114:B114"/>
    <mergeCell ref="A8:AB8"/>
    <mergeCell ref="A10:AB10"/>
    <mergeCell ref="B9:AB9"/>
    <mergeCell ref="A21:B21"/>
    <mergeCell ref="A112:B112"/>
    <mergeCell ref="A46:B46"/>
    <mergeCell ref="A44:F44"/>
    <mergeCell ref="A116:AB116"/>
    <mergeCell ref="A20:B20"/>
    <mergeCell ref="E2:E6"/>
    <mergeCell ref="N4:P4"/>
    <mergeCell ref="A47:AB47"/>
    <mergeCell ref="A113:B113"/>
    <mergeCell ref="A115:B115"/>
    <mergeCell ref="H3:H6"/>
    <mergeCell ref="N5:AB5"/>
    <mergeCell ref="N2:AB3"/>
    <mergeCell ref="C4:C6"/>
    <mergeCell ref="D4:D6"/>
    <mergeCell ref="T4:V4"/>
    <mergeCell ref="W4:Y4"/>
    <mergeCell ref="Q4:S4"/>
    <mergeCell ref="A45:B45"/>
    <mergeCell ref="A23:AB23"/>
    <mergeCell ref="A117:AB117"/>
    <mergeCell ref="I3:L3"/>
    <mergeCell ref="K4:K6"/>
    <mergeCell ref="Z4:AB4"/>
    <mergeCell ref="A1:AB1"/>
    <mergeCell ref="A2:A6"/>
    <mergeCell ref="B2:B6"/>
    <mergeCell ref="F2:F6"/>
    <mergeCell ref="G2:G6"/>
    <mergeCell ref="H2:M2"/>
    <mergeCell ref="A148:B148"/>
    <mergeCell ref="A162:M162"/>
    <mergeCell ref="A158:B158"/>
    <mergeCell ref="A159:B159"/>
    <mergeCell ref="A156:B156"/>
    <mergeCell ref="C2:D3"/>
    <mergeCell ref="M3:M6"/>
    <mergeCell ref="I4:I6"/>
    <mergeCell ref="J4:J6"/>
    <mergeCell ref="L4:L6"/>
    <mergeCell ref="A157:B157"/>
    <mergeCell ref="A151:AB151"/>
    <mergeCell ref="AA160:AB160"/>
    <mergeCell ref="AA159:AB159"/>
    <mergeCell ref="X159:Y159"/>
    <mergeCell ref="A160:M160"/>
    <mergeCell ref="X160:Y160"/>
    <mergeCell ref="X162:Y162"/>
    <mergeCell ref="U163:V163"/>
    <mergeCell ref="U160:V160"/>
    <mergeCell ref="X161:Y161"/>
    <mergeCell ref="AA162:AB162"/>
    <mergeCell ref="AA161:AB161"/>
    <mergeCell ref="U162:V162"/>
    <mergeCell ref="U161:V161"/>
    <mergeCell ref="K164:M164"/>
    <mergeCell ref="T164:V164"/>
    <mergeCell ref="W164:Y164"/>
    <mergeCell ref="Z164:AB164"/>
    <mergeCell ref="T165:AB165"/>
    <mergeCell ref="AA163:AB163"/>
    <mergeCell ref="A165:M16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8" r:id="rId1"/>
  <rowBreaks count="4" manualBreakCount="4">
    <brk id="36" max="27" man="1"/>
    <brk id="73" max="27" man="1"/>
    <brk id="108" max="27" man="1"/>
    <brk id="140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Алена Латышева</cp:lastModifiedBy>
  <cp:lastPrinted>2016-04-19T08:53:29Z</cp:lastPrinted>
  <dcterms:created xsi:type="dcterms:W3CDTF">2003-06-23T04:55:14Z</dcterms:created>
  <dcterms:modified xsi:type="dcterms:W3CDTF">2016-07-07T08:10:47Z</dcterms:modified>
  <cp:category/>
  <cp:version/>
  <cp:contentType/>
  <cp:contentStatus/>
</cp:coreProperties>
</file>